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defaultThemeVersion="124226"/>
  <xr:revisionPtr revIDLastSave="2" documentId="13_ncr:1_{93DCE51B-D451-4AD6-A178-09F527C8D1EC}" xr6:coauthVersionLast="47" xr6:coauthVersionMax="47" xr10:uidLastSave="{4628E8BA-ABCF-4E7E-A6CD-81041C8732C0}"/>
  <bookViews>
    <workbookView xWindow="-108" yWindow="-108" windowWidth="23256" windowHeight="12456" firstSheet="1" activeTab="1" xr2:uid="{00000000-000D-0000-FFFF-FFFF00000000}"/>
  </bookViews>
  <sheets>
    <sheet name="Na RK" sheetId="12" state="hidden" r:id="rId1"/>
    <sheet name="Rozpočtová úprava" sheetId="13" r:id="rId2"/>
    <sheet name="ZU 2017" sheetId="14" state="hidden" r:id="rId3"/>
  </sheets>
  <definedNames>
    <definedName name="_xlnm._FilterDatabase" localSheetId="0" hidden="1">'Na RK'!$A$3:$W$138</definedName>
    <definedName name="_xlnm.Print_Area" localSheetId="1">'Rozpočtová úprava'!$A$1:$N$8</definedName>
    <definedName name="Text2" localSheetId="2">'ZU 2017'!$B$3</definedName>
    <definedName name="Text51" localSheetId="1">'Rozpočtová úprava'!#REF!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3" l="1"/>
  <c r="J8" i="13" l="1"/>
  <c r="M7" i="13" l="1"/>
  <c r="K8" i="13"/>
  <c r="L8" i="13"/>
  <c r="M8" i="13"/>
  <c r="F65" i="14" l="1"/>
  <c r="E65" i="14"/>
  <c r="D65" i="14"/>
  <c r="T138" i="12"/>
  <c r="S138" i="12"/>
  <c r="R138" i="12"/>
  <c r="Q138" i="12"/>
  <c r="P138" i="12"/>
  <c r="O138" i="12"/>
  <c r="M138" i="12"/>
  <c r="L138" i="12"/>
  <c r="K138" i="12"/>
  <c r="I138" i="12"/>
  <c r="X137" i="12"/>
  <c r="U137" i="12"/>
  <c r="N137" i="12"/>
  <c r="V137" i="12" s="1"/>
  <c r="X136" i="12"/>
  <c r="U136" i="12"/>
  <c r="N136" i="12"/>
  <c r="V136" i="12" s="1"/>
  <c r="X135" i="12"/>
  <c r="U135" i="12"/>
  <c r="N135" i="12"/>
  <c r="V135" i="12" s="1"/>
  <c r="X134" i="12"/>
  <c r="U134" i="12"/>
  <c r="N134" i="12"/>
  <c r="V134" i="12" s="1"/>
  <c r="X133" i="12"/>
  <c r="U133" i="12"/>
  <c r="N133" i="12"/>
  <c r="V133" i="12" s="1"/>
  <c r="X132" i="12"/>
  <c r="U132" i="12"/>
  <c r="N132" i="12"/>
  <c r="V132" i="12" s="1"/>
  <c r="X131" i="12"/>
  <c r="U131" i="12"/>
  <c r="N131" i="12"/>
  <c r="V131" i="12" s="1"/>
  <c r="X130" i="12"/>
  <c r="U130" i="12"/>
  <c r="N130" i="12"/>
  <c r="V130" i="12" s="1"/>
  <c r="X129" i="12"/>
  <c r="U129" i="12"/>
  <c r="N129" i="12"/>
  <c r="V129" i="12" s="1"/>
  <c r="X128" i="12"/>
  <c r="U128" i="12"/>
  <c r="N128" i="12"/>
  <c r="V128" i="12" s="1"/>
  <c r="X127" i="12"/>
  <c r="U127" i="12"/>
  <c r="N127" i="12"/>
  <c r="V127" i="12" s="1"/>
  <c r="X126" i="12"/>
  <c r="U126" i="12"/>
  <c r="N126" i="12"/>
  <c r="V126" i="12" s="1"/>
  <c r="X125" i="12"/>
  <c r="U125" i="12"/>
  <c r="N125" i="12"/>
  <c r="V125" i="12" s="1"/>
  <c r="X124" i="12"/>
  <c r="U124" i="12"/>
  <c r="N124" i="12"/>
  <c r="V124" i="12" s="1"/>
  <c r="X123" i="12"/>
  <c r="U123" i="12"/>
  <c r="N123" i="12"/>
  <c r="V123" i="12" s="1"/>
  <c r="X122" i="12"/>
  <c r="U122" i="12"/>
  <c r="N122" i="12"/>
  <c r="V122" i="12" s="1"/>
  <c r="X121" i="12"/>
  <c r="U121" i="12"/>
  <c r="N121" i="12"/>
  <c r="V121" i="12" s="1"/>
  <c r="X120" i="12"/>
  <c r="U120" i="12"/>
  <c r="N120" i="12"/>
  <c r="V120" i="12" s="1"/>
  <c r="X119" i="12"/>
  <c r="U119" i="12"/>
  <c r="N119" i="12"/>
  <c r="V119" i="12" s="1"/>
  <c r="X118" i="12"/>
  <c r="U118" i="12"/>
  <c r="N118" i="12"/>
  <c r="V118" i="12" s="1"/>
  <c r="X117" i="12"/>
  <c r="U117" i="12"/>
  <c r="N117" i="12"/>
  <c r="V117" i="12" s="1"/>
  <c r="X116" i="12"/>
  <c r="U116" i="12"/>
  <c r="N116" i="12"/>
  <c r="V116" i="12" s="1"/>
  <c r="X115" i="12"/>
  <c r="U115" i="12"/>
  <c r="N115" i="12"/>
  <c r="V115" i="12" s="1"/>
  <c r="X114" i="12"/>
  <c r="U114" i="12"/>
  <c r="N114" i="12"/>
  <c r="V114" i="12" s="1"/>
  <c r="X113" i="12"/>
  <c r="U113" i="12"/>
  <c r="N113" i="12"/>
  <c r="V113" i="12" s="1"/>
  <c r="X112" i="12"/>
  <c r="U112" i="12"/>
  <c r="N112" i="12"/>
  <c r="V112" i="12" s="1"/>
  <c r="X111" i="12"/>
  <c r="U111" i="12"/>
  <c r="N111" i="12"/>
  <c r="V111" i="12" s="1"/>
  <c r="X110" i="12"/>
  <c r="U110" i="12"/>
  <c r="N110" i="12"/>
  <c r="V110" i="12" s="1"/>
  <c r="X109" i="12"/>
  <c r="U109" i="12"/>
  <c r="N109" i="12"/>
  <c r="V109" i="12" s="1"/>
  <c r="X108" i="12"/>
  <c r="U108" i="12"/>
  <c r="N108" i="12"/>
  <c r="V108" i="12" s="1"/>
  <c r="X107" i="12"/>
  <c r="U107" i="12"/>
  <c r="N107" i="12"/>
  <c r="V107" i="12" s="1"/>
  <c r="X106" i="12"/>
  <c r="U106" i="12"/>
  <c r="N106" i="12"/>
  <c r="V106" i="12" s="1"/>
  <c r="X105" i="12"/>
  <c r="U105" i="12"/>
  <c r="N105" i="12"/>
  <c r="V105" i="12" s="1"/>
  <c r="X104" i="12"/>
  <c r="U104" i="12"/>
  <c r="N104" i="12"/>
  <c r="V104" i="12" s="1"/>
  <c r="X103" i="12"/>
  <c r="U103" i="12"/>
  <c r="N103" i="12"/>
  <c r="V103" i="12" s="1"/>
  <c r="X102" i="12"/>
  <c r="U102" i="12"/>
  <c r="N102" i="12"/>
  <c r="V102" i="12" s="1"/>
  <c r="X101" i="12"/>
  <c r="U101" i="12"/>
  <c r="N101" i="12"/>
  <c r="V101" i="12" s="1"/>
  <c r="X100" i="12"/>
  <c r="U100" i="12"/>
  <c r="N100" i="12"/>
  <c r="V100" i="12" s="1"/>
  <c r="X99" i="12"/>
  <c r="U99" i="12"/>
  <c r="N99" i="12"/>
  <c r="V99" i="12" s="1"/>
  <c r="X98" i="12"/>
  <c r="U98" i="12"/>
  <c r="N98" i="12"/>
  <c r="V98" i="12" s="1"/>
  <c r="X97" i="12"/>
  <c r="U97" i="12"/>
  <c r="N97" i="12"/>
  <c r="V97" i="12" s="1"/>
  <c r="X96" i="12"/>
  <c r="U96" i="12"/>
  <c r="N96" i="12"/>
  <c r="V96" i="12" s="1"/>
  <c r="X95" i="12"/>
  <c r="U95" i="12"/>
  <c r="N95" i="12"/>
  <c r="V95" i="12" s="1"/>
  <c r="X94" i="12"/>
  <c r="U94" i="12"/>
  <c r="N94" i="12"/>
  <c r="V94" i="12" s="1"/>
  <c r="X93" i="12"/>
  <c r="U93" i="12"/>
  <c r="N93" i="12"/>
  <c r="V93" i="12" s="1"/>
  <c r="X92" i="12"/>
  <c r="U92" i="12"/>
  <c r="N92" i="12"/>
  <c r="V92" i="12" s="1"/>
  <c r="X91" i="12"/>
  <c r="U91" i="12"/>
  <c r="N91" i="12"/>
  <c r="V91" i="12" s="1"/>
  <c r="X90" i="12"/>
  <c r="U90" i="12"/>
  <c r="N90" i="12"/>
  <c r="V90" i="12" s="1"/>
  <c r="X89" i="12"/>
  <c r="U89" i="12"/>
  <c r="N89" i="12"/>
  <c r="V89" i="12" s="1"/>
  <c r="X88" i="12"/>
  <c r="U88" i="12"/>
  <c r="N88" i="12"/>
  <c r="V88" i="12" s="1"/>
  <c r="X87" i="12"/>
  <c r="U87" i="12"/>
  <c r="N87" i="12"/>
  <c r="V87" i="12" s="1"/>
  <c r="X86" i="12"/>
  <c r="U86" i="12"/>
  <c r="N86" i="12"/>
  <c r="V86" i="12" s="1"/>
  <c r="X85" i="12"/>
  <c r="U85" i="12"/>
  <c r="N85" i="12"/>
  <c r="V85" i="12" s="1"/>
  <c r="X84" i="12"/>
  <c r="U84" i="12"/>
  <c r="N84" i="12"/>
  <c r="V84" i="12" s="1"/>
  <c r="X83" i="12"/>
  <c r="U83" i="12"/>
  <c r="N83" i="12"/>
  <c r="V83" i="12" s="1"/>
  <c r="X82" i="12"/>
  <c r="U82" i="12"/>
  <c r="N82" i="12"/>
  <c r="V82" i="12" s="1"/>
  <c r="X81" i="12"/>
  <c r="U81" i="12"/>
  <c r="N81" i="12"/>
  <c r="V81" i="12" s="1"/>
  <c r="X80" i="12"/>
  <c r="U80" i="12"/>
  <c r="N80" i="12"/>
  <c r="V80" i="12" s="1"/>
  <c r="X79" i="12"/>
  <c r="U79" i="12"/>
  <c r="N79" i="12"/>
  <c r="V79" i="12" s="1"/>
  <c r="X78" i="12"/>
  <c r="U78" i="12"/>
  <c r="N78" i="12"/>
  <c r="V78" i="12" s="1"/>
  <c r="X77" i="12"/>
  <c r="U77" i="12"/>
  <c r="N77" i="12"/>
  <c r="V77" i="12" s="1"/>
  <c r="X76" i="12"/>
  <c r="U76" i="12"/>
  <c r="N76" i="12"/>
  <c r="V76" i="12" s="1"/>
  <c r="X75" i="12"/>
  <c r="U75" i="12"/>
  <c r="N75" i="12"/>
  <c r="V75" i="12" s="1"/>
  <c r="X74" i="12"/>
  <c r="U74" i="12"/>
  <c r="N74" i="12"/>
  <c r="V74" i="12" s="1"/>
  <c r="X73" i="12"/>
  <c r="U73" i="12"/>
  <c r="N73" i="12"/>
  <c r="V73" i="12" s="1"/>
  <c r="X72" i="12"/>
  <c r="U72" i="12"/>
  <c r="N72" i="12"/>
  <c r="V72" i="12" s="1"/>
  <c r="X71" i="12"/>
  <c r="U71" i="12"/>
  <c r="N71" i="12"/>
  <c r="V71" i="12" s="1"/>
  <c r="X70" i="12"/>
  <c r="U70" i="12"/>
  <c r="N70" i="12"/>
  <c r="V70" i="12" s="1"/>
  <c r="X69" i="12"/>
  <c r="U69" i="12"/>
  <c r="N69" i="12"/>
  <c r="V69" i="12" s="1"/>
  <c r="X68" i="12"/>
  <c r="U68" i="12"/>
  <c r="N68" i="12"/>
  <c r="V68" i="12" s="1"/>
  <c r="X67" i="12"/>
  <c r="U67" i="12"/>
  <c r="N67" i="12"/>
  <c r="V67" i="12" s="1"/>
  <c r="X66" i="12"/>
  <c r="U66" i="12"/>
  <c r="N66" i="12"/>
  <c r="V66" i="12" s="1"/>
  <c r="X65" i="12"/>
  <c r="U65" i="12"/>
  <c r="N65" i="12"/>
  <c r="V65" i="12" s="1"/>
  <c r="X64" i="12"/>
  <c r="U64" i="12"/>
  <c r="N64" i="12"/>
  <c r="V64" i="12" s="1"/>
  <c r="X63" i="12"/>
  <c r="U63" i="12"/>
  <c r="N63" i="12"/>
  <c r="V63" i="12" s="1"/>
  <c r="X62" i="12"/>
  <c r="U62" i="12"/>
  <c r="N62" i="12"/>
  <c r="V62" i="12" s="1"/>
  <c r="X61" i="12"/>
  <c r="U61" i="12"/>
  <c r="N61" i="12"/>
  <c r="V61" i="12" s="1"/>
  <c r="X60" i="12"/>
  <c r="U60" i="12"/>
  <c r="N60" i="12"/>
  <c r="V60" i="12" s="1"/>
  <c r="X59" i="12"/>
  <c r="U59" i="12"/>
  <c r="N59" i="12"/>
  <c r="V59" i="12" s="1"/>
  <c r="X58" i="12"/>
  <c r="U58" i="12"/>
  <c r="N58" i="12"/>
  <c r="V58" i="12" s="1"/>
  <c r="X57" i="12"/>
  <c r="U57" i="12"/>
  <c r="N57" i="12"/>
  <c r="V57" i="12" s="1"/>
  <c r="X56" i="12"/>
  <c r="U56" i="12"/>
  <c r="N56" i="12"/>
  <c r="V56" i="12" s="1"/>
  <c r="X55" i="12"/>
  <c r="U55" i="12"/>
  <c r="N55" i="12"/>
  <c r="V55" i="12" s="1"/>
  <c r="X54" i="12"/>
  <c r="U54" i="12"/>
  <c r="N54" i="12"/>
  <c r="V54" i="12" s="1"/>
  <c r="X53" i="12"/>
  <c r="U53" i="12"/>
  <c r="N53" i="12"/>
  <c r="V53" i="12" s="1"/>
  <c r="X52" i="12"/>
  <c r="U52" i="12"/>
  <c r="N52" i="12"/>
  <c r="V52" i="12" s="1"/>
  <c r="X51" i="12"/>
  <c r="U51" i="12"/>
  <c r="N51" i="12"/>
  <c r="V51" i="12" s="1"/>
  <c r="X50" i="12"/>
  <c r="U50" i="12"/>
  <c r="N50" i="12"/>
  <c r="V50" i="12" s="1"/>
  <c r="X49" i="12"/>
  <c r="U49" i="12"/>
  <c r="N49" i="12"/>
  <c r="V49" i="12" s="1"/>
  <c r="X48" i="12"/>
  <c r="U48" i="12"/>
  <c r="N48" i="12"/>
  <c r="V48" i="12" s="1"/>
  <c r="X47" i="12"/>
  <c r="U47" i="12"/>
  <c r="N47" i="12"/>
  <c r="V47" i="12" s="1"/>
  <c r="X46" i="12"/>
  <c r="U46" i="12"/>
  <c r="N46" i="12"/>
  <c r="V46" i="12" s="1"/>
  <c r="X45" i="12"/>
  <c r="U45" i="12"/>
  <c r="N45" i="12"/>
  <c r="V45" i="12" s="1"/>
  <c r="X44" i="12"/>
  <c r="U44" i="12"/>
  <c r="N44" i="12"/>
  <c r="V44" i="12" s="1"/>
  <c r="X43" i="12"/>
  <c r="U43" i="12"/>
  <c r="N43" i="12"/>
  <c r="V43" i="12" s="1"/>
  <c r="X42" i="12"/>
  <c r="U42" i="12"/>
  <c r="N42" i="12"/>
  <c r="V42" i="12" s="1"/>
  <c r="X41" i="12"/>
  <c r="U41" i="12"/>
  <c r="N41" i="12"/>
  <c r="V41" i="12" s="1"/>
  <c r="X40" i="12"/>
  <c r="U40" i="12"/>
  <c r="N40" i="12"/>
  <c r="V40" i="12" s="1"/>
  <c r="X39" i="12"/>
  <c r="U39" i="12"/>
  <c r="N39" i="12"/>
  <c r="V39" i="12" s="1"/>
  <c r="X38" i="12"/>
  <c r="U38" i="12"/>
  <c r="N38" i="12"/>
  <c r="V38" i="12" s="1"/>
  <c r="X37" i="12"/>
  <c r="U37" i="12"/>
  <c r="N37" i="12"/>
  <c r="V37" i="12" s="1"/>
  <c r="X36" i="12"/>
  <c r="U36" i="12"/>
  <c r="N36" i="12"/>
  <c r="V36" i="12" s="1"/>
  <c r="X35" i="12"/>
  <c r="U35" i="12"/>
  <c r="N35" i="12"/>
  <c r="V35" i="12" s="1"/>
  <c r="X34" i="12"/>
  <c r="U34" i="12"/>
  <c r="N34" i="12"/>
  <c r="V34" i="12" s="1"/>
  <c r="X33" i="12"/>
  <c r="U33" i="12"/>
  <c r="N33" i="12"/>
  <c r="V33" i="12" s="1"/>
  <c r="X32" i="12"/>
  <c r="U32" i="12"/>
  <c r="N32" i="12"/>
  <c r="V32" i="12" s="1"/>
  <c r="X31" i="12"/>
  <c r="U31" i="12"/>
  <c r="N31" i="12"/>
  <c r="V31" i="12" s="1"/>
  <c r="X30" i="12"/>
  <c r="U30" i="12"/>
  <c r="N30" i="12"/>
  <c r="V30" i="12" s="1"/>
  <c r="X29" i="12"/>
  <c r="U29" i="12"/>
  <c r="N29" i="12"/>
  <c r="V29" i="12" s="1"/>
  <c r="X28" i="12"/>
  <c r="U28" i="12"/>
  <c r="N28" i="12"/>
  <c r="V28" i="12" s="1"/>
  <c r="X27" i="12"/>
  <c r="U27" i="12"/>
  <c r="N27" i="12"/>
  <c r="V27" i="12" s="1"/>
  <c r="X26" i="12"/>
  <c r="U26" i="12"/>
  <c r="N26" i="12"/>
  <c r="V26" i="12" s="1"/>
  <c r="X25" i="12"/>
  <c r="U25" i="12"/>
  <c r="N25" i="12"/>
  <c r="V25" i="12" s="1"/>
  <c r="X24" i="12"/>
  <c r="U24" i="12"/>
  <c r="N24" i="12"/>
  <c r="V24" i="12" s="1"/>
  <c r="X23" i="12"/>
  <c r="U23" i="12"/>
  <c r="N23" i="12"/>
  <c r="V23" i="12" s="1"/>
  <c r="X22" i="12"/>
  <c r="U22" i="12"/>
  <c r="N22" i="12"/>
  <c r="V22" i="12" s="1"/>
  <c r="X21" i="12"/>
  <c r="U21" i="12"/>
  <c r="N21" i="12"/>
  <c r="V21" i="12" s="1"/>
  <c r="X20" i="12"/>
  <c r="U20" i="12"/>
  <c r="N20" i="12"/>
  <c r="V20" i="12" s="1"/>
  <c r="X19" i="12"/>
  <c r="U19" i="12"/>
  <c r="N19" i="12"/>
  <c r="V19" i="12" s="1"/>
  <c r="X18" i="12"/>
  <c r="U18" i="12"/>
  <c r="N18" i="12"/>
  <c r="V18" i="12" s="1"/>
  <c r="X17" i="12"/>
  <c r="U17" i="12"/>
  <c r="N17" i="12"/>
  <c r="V17" i="12" s="1"/>
  <c r="X16" i="12"/>
  <c r="U16" i="12"/>
  <c r="N16" i="12"/>
  <c r="V16" i="12" s="1"/>
  <c r="X15" i="12"/>
  <c r="U15" i="12"/>
  <c r="N15" i="12"/>
  <c r="V15" i="12" s="1"/>
  <c r="X14" i="12"/>
  <c r="U14" i="12"/>
  <c r="N14" i="12"/>
  <c r="V14" i="12" s="1"/>
  <c r="X13" i="12"/>
  <c r="U13" i="12"/>
  <c r="N13" i="12"/>
  <c r="V13" i="12" s="1"/>
  <c r="X12" i="12"/>
  <c r="U12" i="12"/>
  <c r="N12" i="12"/>
  <c r="V12" i="12" s="1"/>
  <c r="X11" i="12"/>
  <c r="U11" i="12"/>
  <c r="N11" i="12"/>
  <c r="V11" i="12" s="1"/>
  <c r="X10" i="12"/>
  <c r="U10" i="12"/>
  <c r="N10" i="12"/>
  <c r="V10" i="12" s="1"/>
  <c r="X9" i="12"/>
  <c r="U9" i="12"/>
  <c r="N9" i="12"/>
  <c r="V9" i="12" s="1"/>
  <c r="X8" i="12"/>
  <c r="U8" i="12"/>
  <c r="N8" i="12"/>
  <c r="V8" i="12" s="1"/>
  <c r="X7" i="12"/>
  <c r="U7" i="12"/>
  <c r="N7" i="12"/>
  <c r="V7" i="12" s="1"/>
  <c r="X6" i="12"/>
  <c r="U6" i="12"/>
  <c r="N6" i="12"/>
  <c r="V6" i="12" s="1"/>
  <c r="X5" i="12"/>
  <c r="U5" i="12"/>
  <c r="N5" i="12"/>
  <c r="V5" i="12" s="1"/>
  <c r="X4" i="12"/>
  <c r="U4" i="12"/>
  <c r="U138" i="12" s="1"/>
  <c r="N4" i="12"/>
  <c r="N138" i="12" l="1"/>
  <c r="V4" i="12"/>
  <c r="L142" i="12"/>
  <c r="M140" i="12"/>
  <c r="V140" i="12" l="1"/>
  <c r="V138" i="12"/>
</calcChain>
</file>

<file path=xl/sharedStrings.xml><?xml version="1.0" encoding="utf-8"?>
<sst xmlns="http://schemas.openxmlformats.org/spreadsheetml/2006/main" count="523" uniqueCount="324">
  <si>
    <t>NÁZEV POSKYTOVATELE</t>
  </si>
  <si>
    <t>IČ</t>
  </si>
  <si>
    <t>IDENTIFIKÁTOR SLUŽBY</t>
  </si>
  <si>
    <t>DRUH SLUŽBY</t>
  </si>
  <si>
    <t>Bellevue, poskytovatel sociálních služeb</t>
  </si>
  <si>
    <t>chráněné bydlení</t>
  </si>
  <si>
    <t>podpora samostatného bydlení</t>
  </si>
  <si>
    <t>domovy pro osoby se zdravotním postižením</t>
  </si>
  <si>
    <t>Centrum 83, poskytovatel sociálních služeb</t>
  </si>
  <si>
    <t>denní stacionáře</t>
  </si>
  <si>
    <t>týdenní stacionáře</t>
  </si>
  <si>
    <t>Centrum psychologicko - sociálního poradenství Středočeského kraje</t>
  </si>
  <si>
    <t>odborné sociální poradenství</t>
  </si>
  <si>
    <t>Centrum Rožmitál pod Třemšínem, poskytovatel sociálních služeb</t>
  </si>
  <si>
    <t>domovy se zvláštním režimem</t>
  </si>
  <si>
    <t>domovy pro seniory</t>
  </si>
  <si>
    <t>ČERVENÝ MLÝN VŠESTUDY, poskytovatel sociálních služeb</t>
  </si>
  <si>
    <t>Domov Barbora Kutná Hora, poskytovatel sociálních služeb</t>
  </si>
  <si>
    <t>sociální rehabilitace</t>
  </si>
  <si>
    <t>Domov Březnice, poskytovatel sociálních služeb</t>
  </si>
  <si>
    <t>Domov Buda, poskytovatel sociálních služeb</t>
  </si>
  <si>
    <t>Domov Dolní Cetno, poskytovatel sociálních služeb</t>
  </si>
  <si>
    <t>Domov Domino, poskytovatel sociálních služeb</t>
  </si>
  <si>
    <t>Domov Hačka se sídlem v Olešce, poskytovatel sociálních služeb</t>
  </si>
  <si>
    <t>Domov Hostomice - Zátor, poskytovatel sociálních služeb</t>
  </si>
  <si>
    <t>Domov Iváň, poskytovatel sociálních služeb</t>
  </si>
  <si>
    <t>Domov Jílové u Prahy, poskytovatel sociálních služeb</t>
  </si>
  <si>
    <t>Domov Kladno-Švermov, poskytovatel sociálních služeb</t>
  </si>
  <si>
    <t>Domov Kolešovice, poskytovatel sociálních služeb</t>
  </si>
  <si>
    <t>Domov Krajánek, poskytovatel sociálních služeb</t>
  </si>
  <si>
    <t>Domov Kytín poskytovatel sociálních služeb</t>
  </si>
  <si>
    <t>sociálně aktivizační služby pro seniory a osoby se zdravotním postižením</t>
  </si>
  <si>
    <t>pečovatelská služba</t>
  </si>
  <si>
    <t>Domov Laguna Psáry, poskytovatel sociálních služeb</t>
  </si>
  <si>
    <t>Domov Mladá, poskytovatel sociálních služeb</t>
  </si>
  <si>
    <t>Domov Modrý kámen, poskytovatel sociálních služeb</t>
  </si>
  <si>
    <t>Domov Na Hrádku, poskytovatel sociálních služeb</t>
  </si>
  <si>
    <t>Domov Na Zámku Lysá nad Labem, příspěvková organizace</t>
  </si>
  <si>
    <t>Domov Na Zátiší Rakovník, poskytovatel sociálních služeb</t>
  </si>
  <si>
    <t>Domov Pod Kavčí Skálou, poskytovatel sociálních služeb</t>
  </si>
  <si>
    <t>Domov Pod Lipami Smečno, poskytovatel sociálních služeb</t>
  </si>
  <si>
    <t>Domov pod lípou, poskytovatel sociálních služeb</t>
  </si>
  <si>
    <t>Domov Pod Skalami Kurovodice, poskytovatel sociálních služeb</t>
  </si>
  <si>
    <t>Domov Rožďalovice, poskytovatel sociálních služeb</t>
  </si>
  <si>
    <t>Domov Sedlčany, poskytovatel sociálních služeb</t>
  </si>
  <si>
    <t>Domov seniorů Benešov, poskytovatel sociálních služeb</t>
  </si>
  <si>
    <t>Domov seniorů Dobříš, příspěvková organizace</t>
  </si>
  <si>
    <t>Domov seniorů Jankov, poskytovatel sociálních služeb</t>
  </si>
  <si>
    <t>Domov seniorů Jenštejn, poskytovatel sociálních služeb</t>
  </si>
  <si>
    <t>Domov seniorů Nové Strašecí, poskytovatel sociálních služeb</t>
  </si>
  <si>
    <t>Domov seniorů Rudná, poskytovatel sociálních služeb</t>
  </si>
  <si>
    <t>Domov seniorů TGM, příspěvková organizace</t>
  </si>
  <si>
    <t>Domov seniorů Uhlířské Janovice, příspěvková organizace</t>
  </si>
  <si>
    <t>Domov seniorů Úvaly, poskytovatel sociálních služeb</t>
  </si>
  <si>
    <t>Domov seniorů Vidim, poskytovatel sociálních služeb</t>
  </si>
  <si>
    <t>Domov seniorů Vojkov, poskytovatel sociálních služeb</t>
  </si>
  <si>
    <t>Domov Slaný, poskytovatel sociálních služeb</t>
  </si>
  <si>
    <t>Domov Svatý Jan, poskytovatel sociálních služeb</t>
  </si>
  <si>
    <t>Domov U Anežky, poskytovatel sociálních služeb</t>
  </si>
  <si>
    <t>Domov Unhošť, poskytovatel sociálních služeb</t>
  </si>
  <si>
    <t>Domov V Zahradách Zdice, poskytovatel sociálních služeb</t>
  </si>
  <si>
    <t>Domov ve Vlašimi, poskytovatel sociálních služeb</t>
  </si>
  <si>
    <t>Domov Velvary, poskytovatel sociálních služeb</t>
  </si>
  <si>
    <t>Domov Vraný, poskytovatel sociálních služeb</t>
  </si>
  <si>
    <t>Dům seniorů Mladá Boleslav, poskytovatel sociálních služeb</t>
  </si>
  <si>
    <t>Koniklec Suchomasty, poskytovatel sociálních služeb</t>
  </si>
  <si>
    <t>Luxor Poděbrady, poskytovatel sociálních služeb</t>
  </si>
  <si>
    <t>Nalžovický zámek, poskytovatel sociálních služeb</t>
  </si>
  <si>
    <t>sociálně terapeutické dílny</t>
  </si>
  <si>
    <t>Rybka, poskytovatel sociálních služeb</t>
  </si>
  <si>
    <t>Vyšší Hrádek, poskytovatel sociálních služeb</t>
  </si>
  <si>
    <t>Zahrada, poskytovatel sociálních služeb</t>
  </si>
  <si>
    <t>Zařízení sociální intervence Kladno</t>
  </si>
  <si>
    <t>terénní programy</t>
  </si>
  <si>
    <t>terapeutické komunity</t>
  </si>
  <si>
    <t>služby následné péče</t>
  </si>
  <si>
    <t>intervenční centra</t>
  </si>
  <si>
    <t>Zelená lípa Hostivice, poskytovatel sociálních služeb</t>
  </si>
  <si>
    <t>Zvoneček Bylany, poskytovatel sociálních služeb</t>
  </si>
  <si>
    <t>odlehčovací služby</t>
  </si>
  <si>
    <t>azylové domy</t>
  </si>
  <si>
    <t>ORG</t>
  </si>
  <si>
    <t>Paragraf (odpa)</t>
  </si>
  <si>
    <t>OPZ</t>
  </si>
  <si>
    <t>Předpokládané dofinancování 40 mil. 2017</t>
  </si>
  <si>
    <t>Příspěvek celkem</t>
  </si>
  <si>
    <t>ZDROJE CELKEM OD SK</t>
  </si>
  <si>
    <t>Dotace</t>
  </si>
  <si>
    <t>1. splátka příspěvku na provoz</t>
  </si>
  <si>
    <t>2.splátka příspěvku na provoz</t>
  </si>
  <si>
    <t>Navýšení PnP oproti 2016</t>
  </si>
  <si>
    <t>Navýšení mzdových tarifů oproti 2016</t>
  </si>
  <si>
    <t>Šestý týden dovolené - náklady ve 2017</t>
  </si>
  <si>
    <t xml:space="preserve">Změny </t>
  </si>
  <si>
    <t>Příspěvek</t>
  </si>
  <si>
    <t>z příspěvku na navýšení mezd</t>
  </si>
  <si>
    <t>ZDROJE CELKEM VE 2017/2016</t>
  </si>
  <si>
    <t xml:space="preserve"> </t>
  </si>
  <si>
    <t>v Kč</t>
  </si>
  <si>
    <t xml:space="preserve">SU </t>
  </si>
  <si>
    <t>AU</t>
  </si>
  <si>
    <t>ODPA</t>
  </si>
  <si>
    <t>POL</t>
  </si>
  <si>
    <t>ZJ</t>
  </si>
  <si>
    <t>ORJ</t>
  </si>
  <si>
    <t>POPIS</t>
  </si>
  <si>
    <t>CELKEM</t>
  </si>
  <si>
    <t>org+paragraf</t>
  </si>
  <si>
    <t>1779?4354</t>
  </si>
  <si>
    <t>1779?4351</t>
  </si>
  <si>
    <t>1779?4357</t>
  </si>
  <si>
    <t>1721?4356</t>
  </si>
  <si>
    <t>1721?4359</t>
  </si>
  <si>
    <t>1721?4355</t>
  </si>
  <si>
    <t>1721?4354</t>
  </si>
  <si>
    <t>1761?4312</t>
  </si>
  <si>
    <t>1743?4357</t>
  </si>
  <si>
    <t>1743?4350</t>
  </si>
  <si>
    <t>1752?4350</t>
  </si>
  <si>
    <t>1714?4357</t>
  </si>
  <si>
    <t>1714?4350</t>
  </si>
  <si>
    <t>1714?4354</t>
  </si>
  <si>
    <t>1714?4355</t>
  </si>
  <si>
    <t>1714?4356</t>
  </si>
  <si>
    <t>1714?4344</t>
  </si>
  <si>
    <t>1745?4350</t>
  </si>
  <si>
    <t>1707?4357</t>
  </si>
  <si>
    <t>1717?4350</t>
  </si>
  <si>
    <t>1759?4357</t>
  </si>
  <si>
    <t>1710?4350</t>
  </si>
  <si>
    <t>1702?4350</t>
  </si>
  <si>
    <t>1712?4357</t>
  </si>
  <si>
    <t>1712?4351</t>
  </si>
  <si>
    <t>1732?4350</t>
  </si>
  <si>
    <t>1776?4350</t>
  </si>
  <si>
    <t>1755?4350</t>
  </si>
  <si>
    <t>1758?4357</t>
  </si>
  <si>
    <t>1733?4379</t>
  </si>
  <si>
    <t>1733?4350</t>
  </si>
  <si>
    <t>1733?4359</t>
  </si>
  <si>
    <t>1733?4351</t>
  </si>
  <si>
    <t>1735?4351</t>
  </si>
  <si>
    <t>1735?4356</t>
  </si>
  <si>
    <t>1735?4355</t>
  </si>
  <si>
    <t>1735?4354</t>
  </si>
  <si>
    <t>1735?4350</t>
  </si>
  <si>
    <t>1735?4357</t>
  </si>
  <si>
    <t>1728?4357</t>
  </si>
  <si>
    <t>1728?4356</t>
  </si>
  <si>
    <t>1719?4350</t>
  </si>
  <si>
    <t>1719?4357</t>
  </si>
  <si>
    <t>1709?4351</t>
  </si>
  <si>
    <t>1709?4350</t>
  </si>
  <si>
    <t>1709?4357</t>
  </si>
  <si>
    <t>1709?4354</t>
  </si>
  <si>
    <t>1725?4350</t>
  </si>
  <si>
    <t>1757?4350</t>
  </si>
  <si>
    <t>1769?4350</t>
  </si>
  <si>
    <t>1777?4350</t>
  </si>
  <si>
    <t>1777?4355</t>
  </si>
  <si>
    <t>1777?4354</t>
  </si>
  <si>
    <t>1777?4357</t>
  </si>
  <si>
    <t>1777?4356</t>
  </si>
  <si>
    <t>1723?4357</t>
  </si>
  <si>
    <t>1722?4351</t>
  </si>
  <si>
    <t>1722?4354</t>
  </si>
  <si>
    <t>1722?4357</t>
  </si>
  <si>
    <t>1726?4357</t>
  </si>
  <si>
    <t>1726?4350</t>
  </si>
  <si>
    <t>1742?4357</t>
  </si>
  <si>
    <t>1742?4350</t>
  </si>
  <si>
    <t>1762?4350</t>
  </si>
  <si>
    <t>1744?4350</t>
  </si>
  <si>
    <t>1763?4359</t>
  </si>
  <si>
    <t>1763?4357</t>
  </si>
  <si>
    <t>1763?4351</t>
  </si>
  <si>
    <t>1763?4350</t>
  </si>
  <si>
    <t>1767?4350</t>
  </si>
  <si>
    <t>1767?4351</t>
  </si>
  <si>
    <t>1756?4357</t>
  </si>
  <si>
    <t>1756?4350</t>
  </si>
  <si>
    <t>1734?4350</t>
  </si>
  <si>
    <t>1783?4350</t>
  </si>
  <si>
    <t>1783?4359</t>
  </si>
  <si>
    <t>1783?4357</t>
  </si>
  <si>
    <t>1711?4351</t>
  </si>
  <si>
    <t>1711?4357</t>
  </si>
  <si>
    <t>1711?4350</t>
  </si>
  <si>
    <t>1770?4350</t>
  </si>
  <si>
    <t>1770?4359</t>
  </si>
  <si>
    <t>1751?4350</t>
  </si>
  <si>
    <t>1765?4357</t>
  </si>
  <si>
    <t>1765?4350</t>
  </si>
  <si>
    <t>1773?4357</t>
  </si>
  <si>
    <t>1740?4359</t>
  </si>
  <si>
    <t>1740?4357</t>
  </si>
  <si>
    <t>1740?4351</t>
  </si>
  <si>
    <t>1718?4350</t>
  </si>
  <si>
    <t>1774?4350</t>
  </si>
  <si>
    <t>1703?4351</t>
  </si>
  <si>
    <t>1703?4350</t>
  </si>
  <si>
    <t>1703?4357</t>
  </si>
  <si>
    <t>1703?4359</t>
  </si>
  <si>
    <t>1764?4350</t>
  </si>
  <si>
    <t>1775?4350</t>
  </si>
  <si>
    <t>1780?4357</t>
  </si>
  <si>
    <t>1720?4350</t>
  </si>
  <si>
    <t>1704?4357</t>
  </si>
  <si>
    <t>1704?4354</t>
  </si>
  <si>
    <t>1727?4312</t>
  </si>
  <si>
    <t>1727?4344</t>
  </si>
  <si>
    <t>1727?4350</t>
  </si>
  <si>
    <t>1739?4357</t>
  </si>
  <si>
    <t>1739?4377</t>
  </si>
  <si>
    <t>1739?4354</t>
  </si>
  <si>
    <t>1739?4355</t>
  </si>
  <si>
    <t>1739?4359</t>
  </si>
  <si>
    <t>1754?4351</t>
  </si>
  <si>
    <t>1754?4357</t>
  </si>
  <si>
    <t>1754?4354</t>
  </si>
  <si>
    <t>1771?4354</t>
  </si>
  <si>
    <t>1771?4357</t>
  </si>
  <si>
    <t>1771?4356</t>
  </si>
  <si>
    <t>1778?4357</t>
  </si>
  <si>
    <t>1778?4354</t>
  </si>
  <si>
    <t>1778?4377</t>
  </si>
  <si>
    <t>1778?4356</t>
  </si>
  <si>
    <t>1778?4355</t>
  </si>
  <si>
    <t>1782?4374</t>
  </si>
  <si>
    <t>1782?4378</t>
  </si>
  <si>
    <t>1782?4376</t>
  </si>
  <si>
    <t>1782?4312</t>
  </si>
  <si>
    <t>1782?4379</t>
  </si>
  <si>
    <t>1731?4350</t>
  </si>
  <si>
    <t>1708?4359</t>
  </si>
  <si>
    <t>1708?4356</t>
  </si>
  <si>
    <t>1708?4354</t>
  </si>
  <si>
    <t>1708?4357</t>
  </si>
  <si>
    <t>1708?4355</t>
  </si>
  <si>
    <t xml:space="preserve">Závazné ukazatele PO SOC na rok 2017 </t>
  </si>
  <si>
    <t>v Kč, celá čísla</t>
  </si>
  <si>
    <t>OrJ</t>
  </si>
  <si>
    <t>Organizace</t>
  </si>
  <si>
    <t>Příspěvek na provoz</t>
  </si>
  <si>
    <t>Mzdy (max limit)</t>
  </si>
  <si>
    <t>Odpisy majetku</t>
  </si>
  <si>
    <t>Domov Hostomice - Zátor</t>
  </si>
  <si>
    <t>Domov V Zahradách Zdice</t>
  </si>
  <si>
    <t>Koniklec Suchomasty</t>
  </si>
  <si>
    <t>Domov Buda</t>
  </si>
  <si>
    <t>Zvoneček Bylany</t>
  </si>
  <si>
    <t>Domov Na Hrádku</t>
  </si>
  <si>
    <t>Domov Hačka</t>
  </si>
  <si>
    <t>Domov seniorů Uhlířské Janovice</t>
  </si>
  <si>
    <t>Domov Iváň</t>
  </si>
  <si>
    <t>Domov Barbora K.H.</t>
  </si>
  <si>
    <t>Domov Dolní Cetno</t>
  </si>
  <si>
    <t>Domov U Anežky</t>
  </si>
  <si>
    <t>Domov Modrý Kámen</t>
  </si>
  <si>
    <t>Dům seniorů Mladá Boleslav</t>
  </si>
  <si>
    <t>Centrum 83 Mladá Boleslav</t>
  </si>
  <si>
    <t>Domov Pod Skalami Kurovodice</t>
  </si>
  <si>
    <t>Domov Pod Lípou Lipník</t>
  </si>
  <si>
    <t>Domov Na Zámku Lysá n. Labem</t>
  </si>
  <si>
    <t>Domov Rožďalovice</t>
  </si>
  <si>
    <t>Luxor Poděbrady</t>
  </si>
  <si>
    <t>Domov Mladá</t>
  </si>
  <si>
    <t>Zelená Lípa Hostivice</t>
  </si>
  <si>
    <t>Domov Jílové u Prahy</t>
  </si>
  <si>
    <t>Domov Kytín</t>
  </si>
  <si>
    <t>Domov seniorů Rudná</t>
  </si>
  <si>
    <t>Domov Laguna Psáry</t>
  </si>
  <si>
    <t>Nalžovický zámek</t>
  </si>
  <si>
    <t>Domov Svatý Jan</t>
  </si>
  <si>
    <t>Domov Sedlčany</t>
  </si>
  <si>
    <t>Centrum Rožmitál pod Třemšínem</t>
  </si>
  <si>
    <t>Domov seniorů Dobříš</t>
  </si>
  <si>
    <t>Domov Březnice</t>
  </si>
  <si>
    <t>Domov seniorů Vidim</t>
  </si>
  <si>
    <t>Červený Mlýn Všestudy</t>
  </si>
  <si>
    <t>Rybka Neratovice</t>
  </si>
  <si>
    <t>Domov Kolešovice</t>
  </si>
  <si>
    <t>Domov Nové Strašecí</t>
  </si>
  <si>
    <t>Domov Na Zátiší Rakovník</t>
  </si>
  <si>
    <t>Krajánek Jesenice</t>
  </si>
  <si>
    <t>Domov Domino Zavidov</t>
  </si>
  <si>
    <t>Centrum psychologicko - sociálního poradenství SK</t>
  </si>
  <si>
    <t>Domov seniorů Benešov</t>
  </si>
  <si>
    <t>Domov senioru Jankov</t>
  </si>
  <si>
    <t>Domov Ve Vlašimi</t>
  </si>
  <si>
    <t>Domov seniorů Vojkov</t>
  </si>
  <si>
    <t>Domov seniorů Jenštejn</t>
  </si>
  <si>
    <t>Domov Pod Kavčí Skálou Říčany</t>
  </si>
  <si>
    <t>Domov Úvaly</t>
  </si>
  <si>
    <t xml:space="preserve">Vyšší Hrádek </t>
  </si>
  <si>
    <t>Domov Slaný</t>
  </si>
  <si>
    <t>Domov Unhošť</t>
  </si>
  <si>
    <t>Domov Velvary</t>
  </si>
  <si>
    <t>Domov Kladno-Švermov</t>
  </si>
  <si>
    <t>Domov Pod Lipami Smečno</t>
  </si>
  <si>
    <t>Zahrada Kladno</t>
  </si>
  <si>
    <t>Bellevue Šternberk</t>
  </si>
  <si>
    <t>Domov Vraný</t>
  </si>
  <si>
    <t>Zařízení sociální intervence</t>
  </si>
  <si>
    <t>Domov seniorů TGM</t>
  </si>
  <si>
    <t>ÚZ</t>
  </si>
  <si>
    <t>Příloha č. 1</t>
  </si>
  <si>
    <t>000</t>
  </si>
  <si>
    <t>0000017000000</t>
  </si>
  <si>
    <t>Upravený rozpočet</t>
  </si>
  <si>
    <t>Úprava</t>
  </si>
  <si>
    <t>Rozpočet po úpravě</t>
  </si>
  <si>
    <t>Schválený rozpočet</t>
  </si>
  <si>
    <t>Část výdaje</t>
  </si>
  <si>
    <t>000000000</t>
  </si>
  <si>
    <t>000000173</t>
  </si>
  <si>
    <t>Dětská odborná léčebna Charlotty G.Masarykové, pobočný spolek ČČK - odlehčovací služba</t>
  </si>
  <si>
    <t>4359</t>
  </si>
  <si>
    <t>0000017000782</t>
  </si>
  <si>
    <t>00</t>
  </si>
  <si>
    <t>004399</t>
  </si>
  <si>
    <t>Neinvestiční příspěvky zřízeným příspěvkovým organizacím</t>
  </si>
  <si>
    <t>Rozpočtová úprava č. 621/17/2025 - poskytnutí individuální návratné finanční výpomoci organizaci Dětská odborná léčebna Charlotty G. Masarykové, pobočný spolek ČČK, z rozpočtu Středočeského kraje – Sociální oblast</t>
  </si>
  <si>
    <t>Příloha č. 1 k USNESENÍ č. 030-07-2025-ZK ze dne 1. 12.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</si>
</sst>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-* #,##0\ [$Kč-405]_-;\-* #,##0\ [$Kč-405]_-;_-* &quot;-&quot;??\ [$Kč-405]_-;_-@_-"/>
    <numFmt numFmtId="166" formatCode="#,##0\ &quot;Kč&quot;"/>
    <numFmt numFmtId="167" formatCode="[$-405]General"/>
    <numFmt numFmtId="168" formatCode="#,##0.00&quot; &quot;[$Kč-405];[Red]&quot;-&quot;#,##0.00&quot; &quot;[$Kč-405]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4"/>
      <name val="Calibri"/>
      <family val="2"/>
      <charset val="238"/>
    </font>
    <font>
      <b/>
      <sz val="13"/>
      <color indexed="54"/>
      <name val="Calibri"/>
      <family val="2"/>
      <charset val="238"/>
    </font>
    <font>
      <b/>
      <sz val="11"/>
      <color indexed="54"/>
      <name val="Calibri"/>
      <family val="2"/>
      <charset val="238"/>
    </font>
    <font>
      <sz val="18"/>
      <color indexed="54"/>
      <name val="Calibri Light"/>
      <family val="2"/>
      <charset val="238"/>
    </font>
    <font>
      <sz val="11"/>
      <color indexed="6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</fonts>
  <fills count="31">
    <fill>
      <patternFill patternType="none"/>
    </fill>
    <fill>
      <patternFill patternType="gray125"/>
    </fill>
    <fill>
      <patternFill patternType="solid">
        <fgColor theme="4"/>
        <bgColor theme="9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8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15">
    <xf numFmtId="0" fontId="0" fillId="0" borderId="0"/>
    <xf numFmtId="0" fontId="6" fillId="0" borderId="0"/>
    <xf numFmtId="0" fontId="11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0" borderId="14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15" borderId="0" applyNumberFormat="0" applyBorder="0" applyAlignment="0" applyProtection="0"/>
    <xf numFmtId="0" fontId="16" fillId="16" borderId="15" applyNumberFormat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2" borderId="0" applyNumberFormat="0" applyBorder="0" applyAlignment="0" applyProtection="0"/>
    <xf numFmtId="0" fontId="5" fillId="0" borderId="0"/>
    <xf numFmtId="0" fontId="12" fillId="0" borderId="0"/>
    <xf numFmtId="0" fontId="11" fillId="0" borderId="0"/>
    <xf numFmtId="0" fontId="11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7" borderId="19" applyNumberFormat="0" applyAlignment="0" applyProtection="0"/>
    <xf numFmtId="0" fontId="23" fillId="0" borderId="20" applyNumberFormat="0" applyFill="0" applyAlignment="0" applyProtection="0"/>
    <xf numFmtId="0" fontId="24" fillId="9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5" borderId="21" applyNumberFormat="0" applyAlignment="0" applyProtection="0"/>
    <xf numFmtId="0" fontId="27" fillId="11" borderId="21" applyNumberFormat="0" applyAlignment="0" applyProtection="0"/>
    <xf numFmtId="0" fontId="28" fillId="11" borderId="22" applyNumberFormat="0" applyAlignment="0" applyProtection="0"/>
    <xf numFmtId="0" fontId="29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16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4" fillId="0" borderId="0"/>
    <xf numFmtId="0" fontId="38" fillId="0" borderId="0"/>
    <xf numFmtId="0" fontId="3" fillId="0" borderId="0"/>
    <xf numFmtId="0" fontId="12" fillId="0" borderId="0"/>
    <xf numFmtId="0" fontId="49" fillId="0" borderId="0"/>
    <xf numFmtId="167" fontId="49" fillId="0" borderId="0"/>
    <xf numFmtId="0" fontId="50" fillId="0" borderId="0">
      <alignment horizontal="center"/>
    </xf>
    <xf numFmtId="0" fontId="50" fillId="0" borderId="0">
      <alignment horizontal="center" textRotation="90"/>
    </xf>
    <xf numFmtId="0" fontId="51" fillId="0" borderId="0"/>
    <xf numFmtId="168" fontId="51" fillId="0" borderId="0"/>
    <xf numFmtId="0" fontId="49" fillId="0" borderId="0"/>
    <xf numFmtId="0" fontId="52" fillId="0" borderId="0"/>
    <xf numFmtId="0" fontId="27" fillId="11" borderId="67" applyNumberFormat="0" applyAlignment="0" applyProtection="0"/>
    <xf numFmtId="0" fontId="2" fillId="0" borderId="0"/>
    <xf numFmtId="0" fontId="26" fillId="5" borderId="67" applyNumberFormat="0" applyAlignment="0" applyProtection="0"/>
    <xf numFmtId="0" fontId="14" fillId="0" borderId="73" applyNumberFormat="0" applyFill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4" fillId="0" borderId="73" applyNumberFormat="0" applyFill="0" applyAlignment="0" applyProtection="0"/>
    <xf numFmtId="0" fontId="14" fillId="0" borderId="61" applyNumberFormat="0" applyFill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14" fillId="0" borderId="53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2" fillId="7" borderId="62" applyNumberFormat="0" applyAlignment="0" applyProtection="0"/>
    <xf numFmtId="0" fontId="28" fillId="11" borderId="68" applyNumberFormat="0" applyAlignment="0" applyProtection="0"/>
    <xf numFmtId="0" fontId="2" fillId="0" borderId="0"/>
    <xf numFmtId="0" fontId="12" fillId="7" borderId="66" applyNumberFormat="0" applyAlignment="0" applyProtection="0"/>
    <xf numFmtId="0" fontId="12" fillId="7" borderId="66" applyNumberFormat="0" applyAlignment="0" applyProtection="0"/>
    <xf numFmtId="0" fontId="12" fillId="7" borderId="66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12" fillId="7" borderId="66" applyNumberFormat="0" applyAlignment="0" applyProtection="0"/>
    <xf numFmtId="0" fontId="12" fillId="7" borderId="54" applyNumberFormat="0" applyAlignment="0" applyProtection="0"/>
    <xf numFmtId="0" fontId="28" fillId="11" borderId="68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8" fillId="11" borderId="68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2" fillId="0" borderId="0"/>
    <xf numFmtId="0" fontId="2" fillId="0" borderId="0"/>
    <xf numFmtId="0" fontId="11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4" fillId="0" borderId="57" applyNumberFormat="0" applyFill="0" applyAlignment="0" applyProtection="0"/>
    <xf numFmtId="0" fontId="28" fillId="11" borderId="60" applyNumberFormat="0" applyAlignment="0" applyProtection="0"/>
    <xf numFmtId="0" fontId="27" fillId="11" borderId="59" applyNumberFormat="0" applyAlignment="0" applyProtection="0"/>
    <xf numFmtId="0" fontId="26" fillId="5" borderId="59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28" fillId="11" borderId="60" applyNumberFormat="0" applyAlignment="0" applyProtection="0"/>
    <xf numFmtId="0" fontId="27" fillId="11" borderId="59" applyNumberFormat="0" applyAlignment="0" applyProtection="0"/>
    <xf numFmtId="0" fontId="14" fillId="0" borderId="57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7" fillId="11" borderId="59" applyNumberFormat="0" applyAlignment="0" applyProtection="0"/>
    <xf numFmtId="0" fontId="14" fillId="0" borderId="57" applyNumberFormat="0" applyFill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2" fillId="7" borderId="58" applyNumberFormat="0" applyAlignment="0" applyProtection="0"/>
    <xf numFmtId="0" fontId="12" fillId="7" borderId="58" applyNumberFormat="0" applyAlignment="0" applyProtection="0"/>
    <xf numFmtId="0" fontId="2" fillId="0" borderId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12" fillId="7" borderId="58" applyNumberFormat="0" applyAlignment="0" applyProtection="0"/>
    <xf numFmtId="0" fontId="28" fillId="11" borderId="60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6" fillId="5" borderId="59" applyNumberFormat="0" applyAlignment="0" applyProtection="0"/>
    <xf numFmtId="0" fontId="12" fillId="7" borderId="58" applyNumberFormat="0" applyAlignment="0" applyProtection="0"/>
    <xf numFmtId="0" fontId="2" fillId="0" borderId="0"/>
    <xf numFmtId="0" fontId="2" fillId="0" borderId="0"/>
    <xf numFmtId="0" fontId="26" fillId="5" borderId="59" applyNumberFormat="0" applyAlignment="0" applyProtection="0"/>
    <xf numFmtId="0" fontId="2" fillId="0" borderId="0"/>
    <xf numFmtId="44" fontId="2" fillId="0" borderId="0" applyFont="0" applyFill="0" applyBorder="0" applyAlignment="0" applyProtection="0"/>
    <xf numFmtId="0" fontId="12" fillId="7" borderId="58" applyNumberFormat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4" fillId="0" borderId="57" applyNumberFormat="0" applyFill="0" applyAlignment="0" applyProtection="0"/>
    <xf numFmtId="0" fontId="14" fillId="0" borderId="57" applyNumberFormat="0" applyFill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14" fillId="0" borderId="57" applyNumberFormat="0" applyFill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6" fillId="5" borderId="59" applyNumberFormat="0" applyAlignment="0" applyProtection="0"/>
    <xf numFmtId="0" fontId="28" fillId="11" borderId="60" applyNumberFormat="0" applyAlignment="0" applyProtection="0"/>
    <xf numFmtId="0" fontId="28" fillId="11" borderId="60" applyNumberFormat="0" applyAlignment="0" applyProtection="0"/>
    <xf numFmtId="0" fontId="14" fillId="0" borderId="57" applyNumberFormat="0" applyFill="0" applyAlignment="0" applyProtection="0"/>
    <xf numFmtId="0" fontId="14" fillId="0" borderId="57" applyNumberFormat="0" applyFill="0" applyAlignment="0" applyProtection="0"/>
    <xf numFmtId="0" fontId="27" fillId="11" borderId="59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2" fillId="0" borderId="0"/>
    <xf numFmtId="0" fontId="28" fillId="11" borderId="60" applyNumberFormat="0" applyAlignment="0" applyProtection="0"/>
    <xf numFmtId="0" fontId="27" fillId="11" borderId="59" applyNumberFormat="0" applyAlignment="0" applyProtection="0"/>
    <xf numFmtId="0" fontId="26" fillId="5" borderId="59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14" fillId="0" borderId="57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4" fillId="0" borderId="57" applyNumberFormat="0" applyFill="0" applyAlignment="0" applyProtection="0"/>
    <xf numFmtId="0" fontId="2" fillId="0" borderId="0"/>
    <xf numFmtId="0" fontId="14" fillId="0" borderId="57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4" fillId="0" borderId="57" applyNumberFormat="0" applyFill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7" fillId="11" borderId="75" applyNumberFormat="0" applyAlignment="0" applyProtection="0"/>
    <xf numFmtId="0" fontId="14" fillId="0" borderId="73" applyNumberFormat="0" applyFill="0" applyAlignment="0" applyProtection="0"/>
    <xf numFmtId="0" fontId="12" fillId="7" borderId="74" applyNumberFormat="0" applyAlignment="0" applyProtection="0"/>
    <xf numFmtId="0" fontId="12" fillId="7" borderId="74" applyNumberFormat="0" applyAlignment="0" applyProtection="0"/>
    <xf numFmtId="0" fontId="27" fillId="11" borderId="75" applyNumberFormat="0" applyAlignment="0" applyProtection="0"/>
    <xf numFmtId="0" fontId="28" fillId="11" borderId="64" applyNumberFormat="0" applyAlignment="0" applyProtection="0"/>
    <xf numFmtId="0" fontId="14" fillId="0" borderId="53" applyNumberFormat="0" applyFill="0" applyAlignment="0" applyProtection="0"/>
    <xf numFmtId="0" fontId="28" fillId="11" borderId="56" applyNumberFormat="0" applyAlignment="0" applyProtection="0"/>
    <xf numFmtId="0" fontId="27" fillId="11" borderId="55" applyNumberFormat="0" applyAlignment="0" applyProtection="0"/>
    <xf numFmtId="0" fontId="26" fillId="5" borderId="55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28" fillId="11" borderId="56" applyNumberFormat="0" applyAlignment="0" applyProtection="0"/>
    <xf numFmtId="0" fontId="27" fillId="11" borderId="55" applyNumberFormat="0" applyAlignment="0" applyProtection="0"/>
    <xf numFmtId="0" fontId="14" fillId="0" borderId="53" applyNumberFormat="0" applyFill="0" applyAlignment="0" applyProtection="0"/>
    <xf numFmtId="0" fontId="27" fillId="11" borderId="67" applyNumberFormat="0" applyAlignment="0" applyProtection="0"/>
    <xf numFmtId="0" fontId="14" fillId="0" borderId="65" applyNumberFormat="0" applyFill="0" applyAlignment="0" applyProtection="0"/>
    <xf numFmtId="0" fontId="27" fillId="11" borderId="75" applyNumberFormat="0" applyAlignment="0" applyProtection="0"/>
    <xf numFmtId="0" fontId="27" fillId="11" borderId="55" applyNumberFormat="0" applyAlignment="0" applyProtection="0"/>
    <xf numFmtId="0" fontId="14" fillId="0" borderId="53" applyNumberFormat="0" applyFill="0" applyAlignment="0" applyProtection="0"/>
    <xf numFmtId="0" fontId="14" fillId="0" borderId="65" applyNumberFormat="0" applyFill="0" applyAlignment="0" applyProtection="0"/>
    <xf numFmtId="0" fontId="12" fillId="7" borderId="54" applyNumberFormat="0" applyAlignment="0" applyProtection="0"/>
    <xf numFmtId="0" fontId="12" fillId="7" borderId="54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12" fillId="7" borderId="54" applyNumberFormat="0" applyAlignment="0" applyProtection="0"/>
    <xf numFmtId="0" fontId="28" fillId="11" borderId="56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6" fillId="5" borderId="55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63" applyNumberFormat="0" applyAlignment="0" applyProtection="0"/>
    <xf numFmtId="0" fontId="12" fillId="7" borderId="54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4" fillId="0" borderId="53" applyNumberFormat="0" applyFill="0" applyAlignment="0" applyProtection="0"/>
    <xf numFmtId="0" fontId="14" fillId="0" borderId="53" applyNumberFormat="0" applyFill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14" fillId="0" borderId="53" applyNumberFormat="0" applyFill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6" fillId="5" borderId="55" applyNumberFormat="0" applyAlignment="0" applyProtection="0"/>
    <xf numFmtId="0" fontId="28" fillId="11" borderId="56" applyNumberFormat="0" applyAlignment="0" applyProtection="0"/>
    <xf numFmtId="0" fontId="28" fillId="11" borderId="56" applyNumberFormat="0" applyAlignment="0" applyProtection="0"/>
    <xf numFmtId="0" fontId="14" fillId="0" borderId="53" applyNumberFormat="0" applyFill="0" applyAlignment="0" applyProtection="0"/>
    <xf numFmtId="0" fontId="14" fillId="0" borderId="53" applyNumberFormat="0" applyFill="0" applyAlignment="0" applyProtection="0"/>
    <xf numFmtId="0" fontId="27" fillId="11" borderId="55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27" fillId="11" borderId="71" applyNumberFormat="0" applyAlignment="0" applyProtection="0"/>
    <xf numFmtId="0" fontId="28" fillId="11" borderId="56" applyNumberFormat="0" applyAlignment="0" applyProtection="0"/>
    <xf numFmtId="0" fontId="27" fillId="11" borderId="55" applyNumberFormat="0" applyAlignment="0" applyProtection="0"/>
    <xf numFmtId="0" fontId="26" fillId="5" borderId="55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14" fillId="0" borderId="53" applyNumberFormat="0" applyFill="0" applyAlignment="0" applyProtection="0"/>
    <xf numFmtId="0" fontId="28" fillId="11" borderId="68" applyNumberFormat="0" applyAlignment="0" applyProtection="0"/>
    <xf numFmtId="0" fontId="12" fillId="7" borderId="70" applyNumberFormat="0" applyAlignment="0" applyProtection="0"/>
    <xf numFmtId="0" fontId="27" fillId="11" borderId="67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6" fillId="5" borderId="63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4" fillId="0" borderId="53" applyNumberFormat="0" applyFill="0" applyAlignment="0" applyProtection="0"/>
    <xf numFmtId="0" fontId="28" fillId="11" borderId="72" applyNumberFormat="0" applyAlignment="0" applyProtection="0"/>
    <xf numFmtId="0" fontId="14" fillId="0" borderId="53" applyNumberFormat="0" applyFill="0" applyAlignment="0" applyProtection="0"/>
    <xf numFmtId="0" fontId="14" fillId="0" borderId="65" applyNumberFormat="0" applyFill="0" applyAlignment="0" applyProtection="0"/>
    <xf numFmtId="0" fontId="26" fillId="5" borderId="71" applyNumberFormat="0" applyAlignment="0" applyProtection="0"/>
    <xf numFmtId="0" fontId="14" fillId="0" borderId="65" applyNumberFormat="0" applyFill="0" applyAlignment="0" applyProtection="0"/>
    <xf numFmtId="0" fontId="14" fillId="0" borderId="53" applyNumberFormat="0" applyFill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6" fillId="5" borderId="67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12" fillId="7" borderId="66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6" fillId="5" borderId="67" applyNumberFormat="0" applyAlignment="0" applyProtection="0"/>
    <xf numFmtId="0" fontId="28" fillId="11" borderId="68" applyNumberFormat="0" applyAlignment="0" applyProtection="0"/>
    <xf numFmtId="0" fontId="28" fillId="11" borderId="68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27" fillId="11" borderId="67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28" fillId="11" borderId="68" applyNumberFormat="0" applyAlignment="0" applyProtection="0"/>
    <xf numFmtId="0" fontId="27" fillId="11" borderId="67" applyNumberFormat="0" applyAlignment="0" applyProtection="0"/>
    <xf numFmtId="0" fontId="26" fillId="5" borderId="67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28" fillId="11" borderId="76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14" fillId="0" borderId="73" applyNumberFormat="0" applyFill="0" applyAlignment="0" applyProtection="0"/>
    <xf numFmtId="0" fontId="14" fillId="0" borderId="65" applyNumberFormat="0" applyFill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4" fillId="0" borderId="69" applyNumberFormat="0" applyFill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12" fillId="7" borderId="74" applyNumberFormat="0" applyAlignment="0" applyProtection="0"/>
    <xf numFmtId="0" fontId="28" fillId="11" borderId="76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26" fillId="5" borderId="75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12" fillId="7" borderId="74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6" fillId="5" borderId="75" applyNumberFormat="0" applyAlignment="0" applyProtection="0"/>
    <xf numFmtId="0" fontId="28" fillId="11" borderId="76" applyNumberFormat="0" applyAlignment="0" applyProtection="0"/>
    <xf numFmtId="0" fontId="28" fillId="11" borderId="76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27" fillId="11" borderId="75" applyNumberFormat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28" fillId="11" borderId="76" applyNumberFormat="0" applyAlignment="0" applyProtection="0"/>
    <xf numFmtId="0" fontId="27" fillId="11" borderId="75" applyNumberFormat="0" applyAlignment="0" applyProtection="0"/>
    <xf numFmtId="0" fontId="26" fillId="5" borderId="75" applyNumberFormat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14" fillId="0" borderId="80" applyNumberFormat="0" applyFill="0" applyAlignment="0" applyProtection="0"/>
    <xf numFmtId="0" fontId="12" fillId="7" borderId="77" applyNumberFormat="0" applyAlignment="0" applyProtection="0"/>
    <xf numFmtId="0" fontId="26" fillId="5" borderId="78" applyNumberFormat="0" applyAlignment="0" applyProtection="0"/>
    <xf numFmtId="0" fontId="27" fillId="11" borderId="78" applyNumberFormat="0" applyAlignment="0" applyProtection="0"/>
    <xf numFmtId="0" fontId="28" fillId="11" borderId="79" applyNumberFormat="0" applyAlignment="0" applyProtection="0"/>
    <xf numFmtId="0" fontId="12" fillId="7" borderId="77" applyNumberFormat="0" applyAlignment="0" applyProtection="0"/>
    <xf numFmtId="0" fontId="26" fillId="5" borderId="78" applyNumberFormat="0" applyAlignment="0" applyProtection="0"/>
    <xf numFmtId="0" fontId="27" fillId="11" borderId="78" applyNumberFormat="0" applyAlignment="0" applyProtection="0"/>
    <xf numFmtId="0" fontId="28" fillId="11" borderId="79" applyNumberFormat="0" applyAlignment="0" applyProtection="0"/>
    <xf numFmtId="43" fontId="1" fillId="0" borderId="0" applyFont="0" applyFill="0" applyBorder="0" applyAlignment="0" applyProtection="0"/>
  </cellStyleXfs>
  <cellXfs count="149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 indent="1"/>
    </xf>
    <xf numFmtId="1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 indent="1"/>
    </xf>
    <xf numFmtId="1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24" xfId="0" applyNumberFormat="1" applyBorder="1" applyAlignment="1">
      <alignment horizontal="center" vertical="center"/>
    </xf>
    <xf numFmtId="165" fontId="0" fillId="0" borderId="28" xfId="0" applyNumberFormat="1" applyBorder="1" applyAlignment="1">
      <alignment horizontal="center" vertical="center"/>
    </xf>
    <xf numFmtId="165" fontId="0" fillId="0" borderId="31" xfId="0" applyNumberFormat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 wrapText="1" indent="1"/>
    </xf>
    <xf numFmtId="1" fontId="9" fillId="3" borderId="10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165" fontId="0" fillId="0" borderId="33" xfId="0" applyNumberFormat="1" applyBorder="1" applyAlignment="1">
      <alignment horizontal="center" vertical="center"/>
    </xf>
    <xf numFmtId="165" fontId="0" fillId="0" borderId="34" xfId="0" applyNumberForma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30" fillId="21" borderId="26" xfId="0" applyFont="1" applyFill="1" applyBorder="1" applyAlignment="1">
      <alignment horizontal="center" vertical="center" wrapText="1"/>
    </xf>
    <xf numFmtId="0" fontId="10" fillId="20" borderId="3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" fontId="9" fillId="3" borderId="27" xfId="0" applyNumberFormat="1" applyFont="1" applyFill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0" fontId="7" fillId="2" borderId="36" xfId="0" applyFont="1" applyFill="1" applyBorder="1" applyAlignment="1">
      <alignment horizontal="center" vertical="center" wrapText="1"/>
    </xf>
    <xf numFmtId="165" fontId="32" fillId="0" borderId="23" xfId="0" applyNumberFormat="1" applyFont="1" applyBorder="1" applyAlignment="1">
      <alignment horizontal="center" vertical="center"/>
    </xf>
    <xf numFmtId="165" fontId="0" fillId="0" borderId="40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165" fontId="0" fillId="0" borderId="45" xfId="0" applyNumberFormat="1" applyBorder="1" applyAlignment="1">
      <alignment horizontal="center" vertical="center"/>
    </xf>
    <xf numFmtId="165" fontId="8" fillId="0" borderId="0" xfId="0" applyNumberFormat="1" applyFont="1"/>
    <xf numFmtId="165" fontId="0" fillId="0" borderId="0" xfId="0" applyNumberFormat="1"/>
    <xf numFmtId="165" fontId="34" fillId="0" borderId="0" xfId="0" applyNumberFormat="1" applyFont="1"/>
    <xf numFmtId="165" fontId="0" fillId="3" borderId="24" xfId="0" applyNumberFormat="1" applyFill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0" fontId="10" fillId="22" borderId="26" xfId="0" applyFont="1" applyFill="1" applyBorder="1" applyAlignment="1">
      <alignment horizontal="center" vertical="center" wrapText="1"/>
    </xf>
    <xf numFmtId="165" fontId="0" fillId="3" borderId="6" xfId="0" applyNumberFormat="1" applyFill="1" applyBorder="1" applyAlignment="1">
      <alignment horizontal="center" vertical="center"/>
    </xf>
    <xf numFmtId="165" fontId="0" fillId="3" borderId="31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165" fontId="0" fillId="3" borderId="28" xfId="0" applyNumberFormat="1" applyFill="1" applyBorder="1" applyAlignment="1">
      <alignment horizontal="center" vertical="center"/>
    </xf>
    <xf numFmtId="165" fontId="0" fillId="3" borderId="9" xfId="0" applyNumberFormat="1" applyFill="1" applyBorder="1" applyAlignment="1">
      <alignment horizontal="center" vertical="center"/>
    </xf>
    <xf numFmtId="165" fontId="36" fillId="0" borderId="0" xfId="0" applyNumberFormat="1" applyFont="1"/>
    <xf numFmtId="165" fontId="35" fillId="0" borderId="0" xfId="0" applyNumberFormat="1" applyFont="1"/>
    <xf numFmtId="165" fontId="32" fillId="0" borderId="39" xfId="0" applyNumberFormat="1" applyFont="1" applyBorder="1" applyAlignment="1">
      <alignment horizontal="center" vertical="center"/>
    </xf>
    <xf numFmtId="165" fontId="32" fillId="0" borderId="12" xfId="0" applyNumberFormat="1" applyFont="1" applyBorder="1" applyAlignment="1">
      <alignment horizontal="center" vertical="center"/>
    </xf>
    <xf numFmtId="165" fontId="32" fillId="0" borderId="0" xfId="0" applyNumberFormat="1" applyFont="1"/>
    <xf numFmtId="0" fontId="33" fillId="22" borderId="25" xfId="0" applyFont="1" applyFill="1" applyBorder="1" applyAlignment="1">
      <alignment horizontal="center" vertical="center" wrapText="1"/>
    </xf>
    <xf numFmtId="0" fontId="10" fillId="20" borderId="25" xfId="0" applyFont="1" applyFill="1" applyBorder="1" applyAlignment="1">
      <alignment horizontal="center" vertical="center" wrapText="1"/>
    </xf>
    <xf numFmtId="0" fontId="10" fillId="24" borderId="25" xfId="0" applyFont="1" applyFill="1" applyBorder="1" applyAlignment="1">
      <alignment horizontal="center" vertical="center" wrapText="1"/>
    </xf>
    <xf numFmtId="0" fontId="10" fillId="24" borderId="5" xfId="0" applyFont="1" applyFill="1" applyBorder="1" applyAlignment="1">
      <alignment horizontal="center" vertical="center" wrapText="1"/>
    </xf>
    <xf numFmtId="165" fontId="8" fillId="0" borderId="42" xfId="0" applyNumberFormat="1" applyFont="1" applyBorder="1" applyAlignment="1">
      <alignment horizontal="center" vertical="center"/>
    </xf>
    <xf numFmtId="165" fontId="8" fillId="0" borderId="41" xfId="0" applyNumberFormat="1" applyFont="1" applyBorder="1" applyAlignment="1">
      <alignment horizontal="center" vertical="center"/>
    </xf>
    <xf numFmtId="165" fontId="8" fillId="0" borderId="44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right" vertical="center"/>
    </xf>
    <xf numFmtId="165" fontId="0" fillId="0" borderId="6" xfId="0" applyNumberFormat="1" applyBorder="1" applyAlignment="1">
      <alignment horizontal="right" vertical="center"/>
    </xf>
    <xf numFmtId="165" fontId="0" fillId="0" borderId="37" xfId="0" applyNumberFormat="1" applyBorder="1" applyAlignment="1">
      <alignment horizontal="right" vertical="center"/>
    </xf>
    <xf numFmtId="165" fontId="0" fillId="0" borderId="28" xfId="0" applyNumberFormat="1" applyBorder="1" applyAlignment="1">
      <alignment horizontal="right" vertical="center"/>
    </xf>
    <xf numFmtId="165" fontId="0" fillId="0" borderId="24" xfId="0" applyNumberFormat="1" applyBorder="1" applyAlignment="1">
      <alignment horizontal="right" vertical="center"/>
    </xf>
    <xf numFmtId="165" fontId="0" fillId="0" borderId="27" xfId="0" applyNumberFormat="1" applyBorder="1" applyAlignment="1">
      <alignment horizontal="right" vertical="center"/>
    </xf>
    <xf numFmtId="165" fontId="32" fillId="0" borderId="24" xfId="0" applyNumberFormat="1" applyFont="1" applyBorder="1" applyAlignment="1">
      <alignment horizontal="right" vertical="center"/>
    </xf>
    <xf numFmtId="165" fontId="32" fillId="0" borderId="27" xfId="0" applyNumberFormat="1" applyFont="1" applyBorder="1" applyAlignment="1">
      <alignment horizontal="right" vertical="center"/>
    </xf>
    <xf numFmtId="165" fontId="0" fillId="0" borderId="9" xfId="0" applyNumberFormat="1" applyBorder="1" applyAlignment="1">
      <alignment horizontal="right" vertical="center"/>
    </xf>
    <xf numFmtId="165" fontId="0" fillId="0" borderId="31" xfId="0" applyNumberFormat="1" applyBorder="1" applyAlignment="1">
      <alignment horizontal="right" vertical="center"/>
    </xf>
    <xf numFmtId="165" fontId="0" fillId="0" borderId="35" xfId="0" applyNumberFormat="1" applyBorder="1" applyAlignment="1">
      <alignment horizontal="right" vertical="center"/>
    </xf>
    <xf numFmtId="0" fontId="10" fillId="23" borderId="4" xfId="0" applyFont="1" applyFill="1" applyBorder="1" applyAlignment="1">
      <alignment horizontal="center" vertical="center" wrapText="1"/>
    </xf>
    <xf numFmtId="165" fontId="8" fillId="0" borderId="38" xfId="0" applyNumberFormat="1" applyFont="1" applyBorder="1" applyAlignment="1">
      <alignment horizontal="right" vertical="center"/>
    </xf>
    <xf numFmtId="165" fontId="8" fillId="0" borderId="43" xfId="0" applyNumberFormat="1" applyFont="1" applyBorder="1" applyAlignment="1">
      <alignment horizontal="right" vertical="center"/>
    </xf>
    <xf numFmtId="165" fontId="8" fillId="0" borderId="47" xfId="0" applyNumberFormat="1" applyFont="1" applyBorder="1" applyAlignment="1">
      <alignment horizontal="right" vertical="center"/>
    </xf>
    <xf numFmtId="166" fontId="0" fillId="0" borderId="7" xfId="0" applyNumberFormat="1" applyBorder="1" applyAlignment="1">
      <alignment horizontal="right" vertical="center"/>
    </xf>
    <xf numFmtId="166" fontId="0" fillId="0" borderId="8" xfId="0" applyNumberFormat="1" applyBorder="1" applyAlignment="1">
      <alignment horizontal="right" vertical="center"/>
    </xf>
    <xf numFmtId="166" fontId="0" fillId="0" borderId="28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0" fillId="0" borderId="48" xfId="0" applyNumberFormat="1" applyBorder="1" applyAlignment="1">
      <alignment horizontal="right" vertical="center"/>
    </xf>
    <xf numFmtId="166" fontId="0" fillId="0" borderId="30" xfId="0" applyNumberFormat="1" applyBorder="1" applyAlignment="1">
      <alignment horizontal="right" vertical="center"/>
    </xf>
    <xf numFmtId="165" fontId="0" fillId="25" borderId="28" xfId="0" applyNumberFormat="1" applyFill="1" applyBorder="1" applyAlignment="1">
      <alignment horizontal="center" vertical="center"/>
    </xf>
    <xf numFmtId="166" fontId="0" fillId="0" borderId="49" xfId="0" applyNumberFormat="1" applyBorder="1" applyAlignment="1">
      <alignment horizontal="right" vertical="center"/>
    </xf>
    <xf numFmtId="0" fontId="11" fillId="0" borderId="0" xfId="71" applyFont="1"/>
    <xf numFmtId="0" fontId="40" fillId="0" borderId="0" xfId="71" applyFont="1"/>
    <xf numFmtId="0" fontId="40" fillId="0" borderId="0" xfId="71" applyFont="1" applyAlignment="1">
      <alignment wrapText="1"/>
    </xf>
    <xf numFmtId="0" fontId="10" fillId="22" borderId="50" xfId="0" applyFont="1" applyFill="1" applyBorder="1" applyAlignment="1">
      <alignment horizontal="center" vertical="center" wrapText="1"/>
    </xf>
    <xf numFmtId="165" fontId="0" fillId="3" borderId="40" xfId="0" applyNumberFormat="1" applyFill="1" applyBorder="1" applyAlignment="1">
      <alignment horizontal="center" vertical="center"/>
    </xf>
    <xf numFmtId="165" fontId="0" fillId="3" borderId="51" xfId="0" applyNumberFormat="1" applyFill="1" applyBorder="1" applyAlignment="1">
      <alignment horizontal="center" vertical="center"/>
    </xf>
    <xf numFmtId="165" fontId="0" fillId="25" borderId="51" xfId="0" applyNumberFormat="1" applyFill="1" applyBorder="1" applyAlignment="1">
      <alignment horizontal="center" vertical="center"/>
    </xf>
    <xf numFmtId="165" fontId="0" fillId="3" borderId="52" xfId="0" applyNumberFormat="1" applyFill="1" applyBorder="1" applyAlignment="1">
      <alignment horizontal="center" vertical="center"/>
    </xf>
    <xf numFmtId="0" fontId="31" fillId="20" borderId="46" xfId="0" applyFont="1" applyFill="1" applyBorder="1"/>
    <xf numFmtId="0" fontId="31" fillId="20" borderId="5" xfId="0" applyFont="1" applyFill="1" applyBorder="1"/>
    <xf numFmtId="0" fontId="31" fillId="20" borderId="26" xfId="0" applyFont="1" applyFill="1" applyBorder="1"/>
    <xf numFmtId="1" fontId="0" fillId="0" borderId="34" xfId="0" applyNumberFormat="1" applyBorder="1" applyAlignment="1">
      <alignment horizontal="center"/>
    </xf>
    <xf numFmtId="0" fontId="43" fillId="0" borderId="0" xfId="72" applyFont="1"/>
    <xf numFmtId="0" fontId="44" fillId="0" borderId="0" xfId="72" applyFont="1"/>
    <xf numFmtId="0" fontId="44" fillId="0" borderId="0" xfId="72" applyFont="1" applyAlignment="1">
      <alignment horizontal="left" vertical="center"/>
    </xf>
    <xf numFmtId="0" fontId="44" fillId="3" borderId="0" xfId="72" applyFont="1" applyFill="1"/>
    <xf numFmtId="0" fontId="45" fillId="26" borderId="0" xfId="72" applyFont="1" applyFill="1" applyAlignment="1">
      <alignment horizontal="right"/>
    </xf>
    <xf numFmtId="0" fontId="46" fillId="28" borderId="24" xfId="72" applyFont="1" applyFill="1" applyBorder="1" applyAlignment="1">
      <alignment horizontal="center" vertical="center" wrapText="1"/>
    </xf>
    <xf numFmtId="0" fontId="42" fillId="0" borderId="24" xfId="72" applyFont="1" applyBorder="1" applyAlignment="1">
      <alignment horizontal="center" vertical="center" wrapText="1"/>
    </xf>
    <xf numFmtId="0" fontId="42" fillId="0" borderId="24" xfId="72" applyFont="1" applyBorder="1" applyAlignment="1">
      <alignment vertical="center" wrapText="1"/>
    </xf>
    <xf numFmtId="3" fontId="42" fillId="0" borderId="24" xfId="72" applyNumberFormat="1" applyFont="1" applyBorder="1" applyAlignment="1">
      <alignment horizontal="right" vertical="center" wrapText="1"/>
    </xf>
    <xf numFmtId="3" fontId="47" fillId="0" borderId="24" xfId="72" applyNumberFormat="1" applyFont="1" applyBorder="1" applyAlignment="1">
      <alignment horizontal="right" vertical="center" wrapText="1"/>
    </xf>
    <xf numFmtId="0" fontId="42" fillId="29" borderId="24" xfId="72" applyFont="1" applyFill="1" applyBorder="1" applyAlignment="1">
      <alignment horizontal="center" vertical="center" wrapText="1"/>
    </xf>
    <xf numFmtId="0" fontId="42" fillId="29" borderId="24" xfId="72" applyFont="1" applyFill="1" applyBorder="1" applyAlignment="1">
      <alignment vertical="center" wrapText="1"/>
    </xf>
    <xf numFmtId="3" fontId="42" fillId="29" borderId="24" xfId="72" applyNumberFormat="1" applyFont="1" applyFill="1" applyBorder="1" applyAlignment="1">
      <alignment horizontal="right" vertical="center" wrapText="1"/>
    </xf>
    <xf numFmtId="3" fontId="47" fillId="0" borderId="24" xfId="73" applyNumberFormat="1" applyFont="1" applyBorder="1" applyAlignment="1">
      <alignment horizontal="right" vertical="center" wrapText="1"/>
    </xf>
    <xf numFmtId="3" fontId="47" fillId="3" borderId="24" xfId="72" applyNumberFormat="1" applyFont="1" applyFill="1" applyBorder="1" applyAlignment="1">
      <alignment horizontal="right" vertical="center" wrapText="1"/>
    </xf>
    <xf numFmtId="3" fontId="42" fillId="30" borderId="24" xfId="72" applyNumberFormat="1" applyFont="1" applyFill="1" applyBorder="1" applyAlignment="1">
      <alignment horizontal="right" vertical="center" wrapText="1"/>
    </xf>
    <xf numFmtId="0" fontId="42" fillId="3" borderId="24" xfId="72" applyFont="1" applyFill="1" applyBorder="1" applyAlignment="1">
      <alignment vertical="center" wrapText="1"/>
    </xf>
    <xf numFmtId="3" fontId="42" fillId="3" borderId="24" xfId="72" applyNumberFormat="1" applyFont="1" applyFill="1" applyBorder="1" applyAlignment="1">
      <alignment horizontal="right" vertical="center" wrapText="1"/>
    </xf>
    <xf numFmtId="3" fontId="48" fillId="0" borderId="24" xfId="74" applyNumberFormat="1" applyFont="1" applyBorder="1" applyAlignment="1">
      <alignment horizontal="right" vertical="center" wrapText="1"/>
    </xf>
    <xf numFmtId="3" fontId="46" fillId="0" borderId="24" xfId="72" applyNumberFormat="1" applyFont="1" applyBorder="1" applyAlignment="1">
      <alignment horizontal="right" vertical="center" wrapText="1"/>
    </xf>
    <xf numFmtId="165" fontId="44" fillId="0" borderId="0" xfId="72" applyNumberFormat="1" applyFont="1"/>
    <xf numFmtId="3" fontId="40" fillId="0" borderId="0" xfId="71" applyNumberFormat="1" applyFont="1" applyAlignment="1">
      <alignment horizontal="right" vertical="center"/>
    </xf>
    <xf numFmtId="3" fontId="11" fillId="0" borderId="0" xfId="71" applyNumberFormat="1" applyFont="1" applyAlignment="1">
      <alignment horizontal="right" vertical="center"/>
    </xf>
    <xf numFmtId="0" fontId="11" fillId="0" borderId="0" xfId="71" applyFont="1" applyAlignment="1">
      <alignment horizontal="right" wrapText="1"/>
    </xf>
    <xf numFmtId="3" fontId="11" fillId="0" borderId="0" xfId="71" applyNumberFormat="1" applyFont="1"/>
    <xf numFmtId="3" fontId="39" fillId="0" borderId="0" xfId="71" applyNumberFormat="1" applyFont="1" applyAlignment="1">
      <alignment horizontal="left" wrapText="1"/>
    </xf>
    <xf numFmtId="0" fontId="41" fillId="0" borderId="0" xfId="71" applyFont="1" applyAlignment="1">
      <alignment horizontal="right" wrapText="1"/>
    </xf>
    <xf numFmtId="0" fontId="54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71" applyFont="1"/>
    <xf numFmtId="0" fontId="41" fillId="27" borderId="81" xfId="71" applyFont="1" applyFill="1" applyBorder="1" applyAlignment="1">
      <alignment horizontal="center" vertical="center" wrapText="1"/>
    </xf>
    <xf numFmtId="0" fontId="41" fillId="27" borderId="82" xfId="71" applyFont="1" applyFill="1" applyBorder="1" applyAlignment="1">
      <alignment horizontal="center" vertical="center" wrapText="1"/>
    </xf>
    <xf numFmtId="0" fontId="41" fillId="27" borderId="82" xfId="131" applyFont="1" applyFill="1" applyBorder="1" applyAlignment="1">
      <alignment horizontal="center" vertical="center" wrapText="1"/>
    </xf>
    <xf numFmtId="0" fontId="41" fillId="27" borderId="83" xfId="71" applyFont="1" applyFill="1" applyBorder="1" applyAlignment="1">
      <alignment horizontal="center" vertical="center" wrapText="1"/>
    </xf>
    <xf numFmtId="0" fontId="40" fillId="0" borderId="7" xfId="71" applyFont="1" applyBorder="1" applyAlignment="1">
      <alignment horizontal="center" vertical="center"/>
    </xf>
    <xf numFmtId="49" fontId="40" fillId="0" borderId="6" xfId="71" applyNumberFormat="1" applyFont="1" applyBorder="1" applyAlignment="1">
      <alignment horizontal="center" vertical="center"/>
    </xf>
    <xf numFmtId="0" fontId="40" fillId="0" borderId="6" xfId="71" applyFont="1" applyBorder="1" applyAlignment="1">
      <alignment horizontal="center" vertical="center"/>
    </xf>
    <xf numFmtId="0" fontId="40" fillId="0" borderId="6" xfId="71" applyFont="1" applyBorder="1" applyAlignment="1">
      <alignment horizontal="center" vertical="center" wrapText="1"/>
    </xf>
    <xf numFmtId="4" fontId="40" fillId="0" borderId="6" xfId="71" applyNumberFormat="1" applyFont="1" applyBorder="1" applyAlignment="1">
      <alignment horizontal="right" vertical="center"/>
    </xf>
    <xf numFmtId="0" fontId="40" fillId="0" borderId="8" xfId="71" applyFont="1" applyBorder="1" applyAlignment="1">
      <alignment vertical="center" wrapText="1"/>
    </xf>
    <xf numFmtId="0" fontId="41" fillId="0" borderId="84" xfId="71" applyFont="1" applyBorder="1" applyAlignment="1">
      <alignment horizontal="left" vertical="center"/>
    </xf>
    <xf numFmtId="0" fontId="40" fillId="0" borderId="85" xfId="71" applyFont="1" applyBorder="1"/>
    <xf numFmtId="4" fontId="41" fillId="0" borderId="85" xfId="71" applyNumberFormat="1" applyFont="1" applyBorder="1" applyAlignment="1">
      <alignment horizontal="right" vertical="center"/>
    </xf>
    <xf numFmtId="0" fontId="40" fillId="0" borderId="86" xfId="71" applyFont="1" applyBorder="1" applyAlignment="1">
      <alignment wrapText="1"/>
    </xf>
    <xf numFmtId="0" fontId="40" fillId="0" borderId="9" xfId="71" applyFont="1" applyBorder="1" applyAlignment="1">
      <alignment horizontal="center" vertical="center"/>
    </xf>
    <xf numFmtId="49" fontId="40" fillId="0" borderId="31" xfId="71" applyNumberFormat="1" applyFont="1" applyBorder="1" applyAlignment="1">
      <alignment horizontal="center" vertical="center"/>
    </xf>
    <xf numFmtId="0" fontId="40" fillId="0" borderId="31" xfId="71" applyFont="1" applyBorder="1" applyAlignment="1">
      <alignment horizontal="center" vertical="center"/>
    </xf>
    <xf numFmtId="0" fontId="40" fillId="0" borderId="31" xfId="71" applyFont="1" applyBorder="1" applyAlignment="1">
      <alignment horizontal="center" vertical="center" wrapText="1"/>
    </xf>
    <xf numFmtId="4" fontId="40" fillId="0" borderId="31" xfId="71" applyNumberFormat="1" applyFont="1" applyBorder="1" applyAlignment="1">
      <alignment horizontal="right" vertical="center"/>
    </xf>
    <xf numFmtId="0" fontId="40" fillId="0" borderId="30" xfId="71" applyFont="1" applyBorder="1" applyAlignment="1">
      <alignment vertical="center" wrapText="1"/>
    </xf>
    <xf numFmtId="0" fontId="31" fillId="22" borderId="32" xfId="0" applyFont="1" applyFill="1" applyBorder="1" applyAlignment="1">
      <alignment horizontal="center"/>
    </xf>
    <xf numFmtId="0" fontId="31" fillId="22" borderId="4" xfId="0" applyFont="1" applyFill="1" applyBorder="1" applyAlignment="1">
      <alignment horizontal="center"/>
    </xf>
    <xf numFmtId="0" fontId="37" fillId="21" borderId="46" xfId="0" applyFont="1" applyFill="1" applyBorder="1" applyAlignment="1">
      <alignment horizontal="center"/>
    </xf>
    <xf numFmtId="0" fontId="37" fillId="21" borderId="5" xfId="0" applyFont="1" applyFill="1" applyBorder="1" applyAlignment="1">
      <alignment horizontal="center"/>
    </xf>
    <xf numFmtId="0" fontId="37" fillId="21" borderId="26" xfId="0" applyFont="1" applyFill="1" applyBorder="1" applyAlignment="1">
      <alignment horizontal="center"/>
    </xf>
    <xf numFmtId="0" fontId="55" fillId="0" borderId="0" xfId="71" applyFont="1" applyAlignment="1">
      <alignment horizontal="left" wrapText="1"/>
    </xf>
    <xf numFmtId="0" fontId="46" fillId="0" borderId="24" xfId="72" applyFont="1" applyBorder="1" applyAlignment="1">
      <alignment horizontal="center" vertical="center" wrapText="1"/>
    </xf>
  </cellXfs>
  <cellStyles count="515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elkem 2 10" xfId="199" xr:uid="{00000000-0005-0000-0000-000013000000}"/>
    <cellStyle name="Celkem 2 10 2" xfId="328" xr:uid="{00000000-0005-0000-0000-000014000000}"/>
    <cellStyle name="Celkem 2 10 3" xfId="396" xr:uid="{00000000-0005-0000-0000-000015000000}"/>
    <cellStyle name="Celkem 2 10 4" xfId="475" xr:uid="{00000000-0005-0000-0000-000016000000}"/>
    <cellStyle name="Celkem 2 11" xfId="200" xr:uid="{00000000-0005-0000-0000-000017000000}"/>
    <cellStyle name="Celkem 2 11 2" xfId="329" xr:uid="{00000000-0005-0000-0000-000018000000}"/>
    <cellStyle name="Celkem 2 11 3" xfId="397" xr:uid="{00000000-0005-0000-0000-000019000000}"/>
    <cellStyle name="Celkem 2 11 4" xfId="476" xr:uid="{00000000-0005-0000-0000-00001A000000}"/>
    <cellStyle name="Celkem 2 12" xfId="189" xr:uid="{00000000-0005-0000-0000-00001B000000}"/>
    <cellStyle name="Celkem 2 12 2" xfId="318" xr:uid="{00000000-0005-0000-0000-00001C000000}"/>
    <cellStyle name="Celkem 2 12 3" xfId="386" xr:uid="{00000000-0005-0000-0000-00001D000000}"/>
    <cellStyle name="Celkem 2 12 4" xfId="465" xr:uid="{00000000-0005-0000-0000-00001E000000}"/>
    <cellStyle name="Celkem 2 13" xfId="210" xr:uid="{00000000-0005-0000-0000-00001F000000}"/>
    <cellStyle name="Celkem 2 13 2" xfId="339" xr:uid="{00000000-0005-0000-0000-000020000000}"/>
    <cellStyle name="Celkem 2 13 3" xfId="406" xr:uid="{00000000-0005-0000-0000-000021000000}"/>
    <cellStyle name="Celkem 2 13 4" xfId="485" xr:uid="{00000000-0005-0000-0000-000022000000}"/>
    <cellStyle name="Celkem 2 14" xfId="221" xr:uid="{00000000-0005-0000-0000-000023000000}"/>
    <cellStyle name="Celkem 2 14 2" xfId="344" xr:uid="{00000000-0005-0000-0000-000024000000}"/>
    <cellStyle name="Celkem 2 14 3" xfId="409" xr:uid="{00000000-0005-0000-0000-000025000000}"/>
    <cellStyle name="Celkem 2 14 4" xfId="487" xr:uid="{00000000-0005-0000-0000-000026000000}"/>
    <cellStyle name="Celkem 2 15" xfId="209" xr:uid="{00000000-0005-0000-0000-000027000000}"/>
    <cellStyle name="Celkem 2 15 2" xfId="338" xr:uid="{00000000-0005-0000-0000-000028000000}"/>
    <cellStyle name="Celkem 2 15 3" xfId="405" xr:uid="{00000000-0005-0000-0000-000029000000}"/>
    <cellStyle name="Celkem 2 15 4" xfId="484" xr:uid="{00000000-0005-0000-0000-00002A000000}"/>
    <cellStyle name="Celkem 2 16" xfId="203" xr:uid="{00000000-0005-0000-0000-00002B000000}"/>
    <cellStyle name="Celkem 2 16 2" xfId="332" xr:uid="{00000000-0005-0000-0000-00002C000000}"/>
    <cellStyle name="Celkem 2 16 3" xfId="400" xr:uid="{00000000-0005-0000-0000-00002D000000}"/>
    <cellStyle name="Celkem 2 16 4" xfId="479" xr:uid="{00000000-0005-0000-0000-00002E000000}"/>
    <cellStyle name="Celkem 2 17" xfId="241" xr:uid="{00000000-0005-0000-0000-00002F000000}"/>
    <cellStyle name="Celkem 2 17 2" xfId="361" xr:uid="{00000000-0005-0000-0000-000030000000}"/>
    <cellStyle name="Celkem 2 17 3" xfId="425" xr:uid="{00000000-0005-0000-0000-000031000000}"/>
    <cellStyle name="Celkem 2 17 4" xfId="503" xr:uid="{00000000-0005-0000-0000-000032000000}"/>
    <cellStyle name="Celkem 2 18" xfId="243" xr:uid="{00000000-0005-0000-0000-000033000000}"/>
    <cellStyle name="Celkem 2 18 2" xfId="363" xr:uid="{00000000-0005-0000-0000-000034000000}"/>
    <cellStyle name="Celkem 2 18 3" xfId="426" xr:uid="{00000000-0005-0000-0000-000035000000}"/>
    <cellStyle name="Celkem 2 18 4" xfId="504" xr:uid="{00000000-0005-0000-0000-000036000000}"/>
    <cellStyle name="Celkem 2 19" xfId="253" xr:uid="{00000000-0005-0000-0000-000037000000}"/>
    <cellStyle name="Celkem 2 19 2" xfId="367" xr:uid="{00000000-0005-0000-0000-000038000000}"/>
    <cellStyle name="Celkem 2 19 3" xfId="428" xr:uid="{00000000-0005-0000-0000-000039000000}"/>
    <cellStyle name="Celkem 2 19 4" xfId="505" xr:uid="{00000000-0005-0000-0000-00003A000000}"/>
    <cellStyle name="Celkem 2 2" xfId="143" xr:uid="{00000000-0005-0000-0000-00003B000000}"/>
    <cellStyle name="Celkem 2 2 2" xfId="280" xr:uid="{00000000-0005-0000-0000-00003C000000}"/>
    <cellStyle name="Celkem 2 2 3" xfId="366" xr:uid="{00000000-0005-0000-0000-00003D000000}"/>
    <cellStyle name="Celkem 2 2 4" xfId="85" xr:uid="{00000000-0005-0000-0000-00003E000000}"/>
    <cellStyle name="Celkem 2 20" xfId="92" xr:uid="{00000000-0005-0000-0000-00003F000000}"/>
    <cellStyle name="Celkem 2 21" xfId="89" xr:uid="{00000000-0005-0000-0000-000040000000}"/>
    <cellStyle name="Celkem 2 22" xfId="433" xr:uid="{00000000-0005-0000-0000-000041000000}"/>
    <cellStyle name="Celkem 2 3" xfId="160" xr:uid="{00000000-0005-0000-0000-000042000000}"/>
    <cellStyle name="Celkem 2 3 2" xfId="292" xr:uid="{00000000-0005-0000-0000-000043000000}"/>
    <cellStyle name="Celkem 2 3 3" xfId="110" xr:uid="{00000000-0005-0000-0000-000044000000}"/>
    <cellStyle name="Celkem 2 3 4" xfId="440" xr:uid="{00000000-0005-0000-0000-000045000000}"/>
    <cellStyle name="Celkem 2 4" xfId="140" xr:uid="{00000000-0005-0000-0000-000046000000}"/>
    <cellStyle name="Celkem 2 4 2" xfId="277" xr:uid="{00000000-0005-0000-0000-000047000000}"/>
    <cellStyle name="Celkem 2 4 3" xfId="364" xr:uid="{00000000-0005-0000-0000-000048000000}"/>
    <cellStyle name="Celkem 2 4 4" xfId="88" xr:uid="{00000000-0005-0000-0000-000049000000}"/>
    <cellStyle name="Celkem 2 5" xfId="135" xr:uid="{00000000-0005-0000-0000-00004A000000}"/>
    <cellStyle name="Celkem 2 5 2" xfId="272" xr:uid="{00000000-0005-0000-0000-00004B000000}"/>
    <cellStyle name="Celkem 2 5 3" xfId="286" xr:uid="{00000000-0005-0000-0000-00004C000000}"/>
    <cellStyle name="Celkem 2 5 4" xfId="427" xr:uid="{00000000-0005-0000-0000-00004D000000}"/>
    <cellStyle name="Celkem 2 6" xfId="192" xr:uid="{00000000-0005-0000-0000-00004E000000}"/>
    <cellStyle name="Celkem 2 6 2" xfId="321" xr:uid="{00000000-0005-0000-0000-00004F000000}"/>
    <cellStyle name="Celkem 2 6 3" xfId="389" xr:uid="{00000000-0005-0000-0000-000050000000}"/>
    <cellStyle name="Celkem 2 6 4" xfId="468" xr:uid="{00000000-0005-0000-0000-000051000000}"/>
    <cellStyle name="Celkem 2 7" xfId="149" xr:uid="{00000000-0005-0000-0000-000052000000}"/>
    <cellStyle name="Celkem 2 7 2" xfId="285" xr:uid="{00000000-0005-0000-0000-000053000000}"/>
    <cellStyle name="Celkem 2 7 3" xfId="282" xr:uid="{00000000-0005-0000-0000-000054000000}"/>
    <cellStyle name="Celkem 2 7 4" xfId="267" xr:uid="{00000000-0005-0000-0000-000055000000}"/>
    <cellStyle name="Celkem 2 8" xfId="193" xr:uid="{00000000-0005-0000-0000-000056000000}"/>
    <cellStyle name="Celkem 2 8 2" xfId="322" xr:uid="{00000000-0005-0000-0000-000057000000}"/>
    <cellStyle name="Celkem 2 8 3" xfId="390" xr:uid="{00000000-0005-0000-0000-000058000000}"/>
    <cellStyle name="Celkem 2 8 4" xfId="469" xr:uid="{00000000-0005-0000-0000-000059000000}"/>
    <cellStyle name="Celkem 2 9" xfId="188" xr:uid="{00000000-0005-0000-0000-00005A000000}"/>
    <cellStyle name="Celkem 2 9 2" xfId="317" xr:uid="{00000000-0005-0000-0000-00005B000000}"/>
    <cellStyle name="Celkem 2 9 3" xfId="385" xr:uid="{00000000-0005-0000-0000-00005C000000}"/>
    <cellStyle name="Celkem 2 9 4" xfId="464" xr:uid="{00000000-0005-0000-0000-00005D000000}"/>
    <cellStyle name="Čárka 2" xfId="22" xr:uid="{00000000-0005-0000-0000-00005E000000}"/>
    <cellStyle name="Čárka 2 2" xfId="23" xr:uid="{00000000-0005-0000-0000-00005F000000}"/>
    <cellStyle name="Čárka 2 2 2" xfId="145" xr:uid="{00000000-0005-0000-0000-000060000000}"/>
    <cellStyle name="Čárka 2 2 3" xfId="212" xr:uid="{00000000-0005-0000-0000-000061000000}"/>
    <cellStyle name="Čárka 2 2 4" xfId="245" xr:uid="{00000000-0005-0000-0000-000062000000}"/>
    <cellStyle name="Čárka 2 2 5" xfId="94" xr:uid="{00000000-0005-0000-0000-000063000000}"/>
    <cellStyle name="Čárka 2 3" xfId="24" xr:uid="{00000000-0005-0000-0000-000064000000}"/>
    <cellStyle name="Čárka 2 3 2" xfId="146" xr:uid="{00000000-0005-0000-0000-000065000000}"/>
    <cellStyle name="Čárka 2 3 3" xfId="213" xr:uid="{00000000-0005-0000-0000-000066000000}"/>
    <cellStyle name="Čárka 2 3 4" xfId="246" xr:uid="{00000000-0005-0000-0000-000067000000}"/>
    <cellStyle name="Čárka 2 3 5" xfId="95" xr:uid="{00000000-0005-0000-0000-000068000000}"/>
    <cellStyle name="Čárka 2 4" xfId="25" xr:uid="{00000000-0005-0000-0000-000069000000}"/>
    <cellStyle name="Čárka 2 4 2" xfId="147" xr:uid="{00000000-0005-0000-0000-00006A000000}"/>
    <cellStyle name="Čárka 2 4 3" xfId="214" xr:uid="{00000000-0005-0000-0000-00006B000000}"/>
    <cellStyle name="Čárka 2 4 4" xfId="247" xr:uid="{00000000-0005-0000-0000-00006C000000}"/>
    <cellStyle name="Čárka 2 4 5" xfId="96" xr:uid="{00000000-0005-0000-0000-00006D000000}"/>
    <cellStyle name="Čárka 2 5" xfId="144" xr:uid="{00000000-0005-0000-0000-00006E000000}"/>
    <cellStyle name="Čárka 2 6" xfId="211" xr:uid="{00000000-0005-0000-0000-00006F000000}"/>
    <cellStyle name="Čárka 2 7" xfId="244" xr:uid="{00000000-0005-0000-0000-000070000000}"/>
    <cellStyle name="Čárka 2 8" xfId="93" xr:uid="{00000000-0005-0000-0000-000071000000}"/>
    <cellStyle name="Čárka 3" xfId="514" xr:uid="{B876EBCF-BB7D-42A1-A497-A8FFC54672CD}"/>
    <cellStyle name="Excel Built-in Normal" xfId="73" xr:uid="{00000000-0005-0000-0000-000072000000}"/>
    <cellStyle name="Excel Built-in Normal 2" xfId="75" xr:uid="{00000000-0005-0000-0000-000073000000}"/>
    <cellStyle name="Heading" xfId="76" xr:uid="{00000000-0005-0000-0000-000074000000}"/>
    <cellStyle name="Heading1" xfId="77" xr:uid="{00000000-0005-0000-0000-000075000000}"/>
    <cellStyle name="Chybně 2" xfId="26" xr:uid="{00000000-0005-0000-0000-000076000000}"/>
    <cellStyle name="Kontrolní buňka 2" xfId="27" xr:uid="{00000000-0005-0000-0000-000077000000}"/>
    <cellStyle name="Měna 2" xfId="28" xr:uid="{00000000-0005-0000-0000-000078000000}"/>
    <cellStyle name="Měna 2 2" xfId="29" xr:uid="{00000000-0005-0000-0000-000079000000}"/>
    <cellStyle name="Měna 2 2 2" xfId="151" xr:uid="{00000000-0005-0000-0000-00007A000000}"/>
    <cellStyle name="Měna 2 2 3" xfId="216" xr:uid="{00000000-0005-0000-0000-00007B000000}"/>
    <cellStyle name="Měna 2 2 4" xfId="249" xr:uid="{00000000-0005-0000-0000-00007C000000}"/>
    <cellStyle name="Měna 2 2 5" xfId="98" xr:uid="{00000000-0005-0000-0000-00007D000000}"/>
    <cellStyle name="Měna 2 3" xfId="30" xr:uid="{00000000-0005-0000-0000-00007E000000}"/>
    <cellStyle name="Měna 2 3 2" xfId="152" xr:uid="{00000000-0005-0000-0000-00007F000000}"/>
    <cellStyle name="Měna 2 3 3" xfId="217" xr:uid="{00000000-0005-0000-0000-000080000000}"/>
    <cellStyle name="Měna 2 3 4" xfId="250" xr:uid="{00000000-0005-0000-0000-000081000000}"/>
    <cellStyle name="Měna 2 3 5" xfId="99" xr:uid="{00000000-0005-0000-0000-000082000000}"/>
    <cellStyle name="Měna 2 4" xfId="31" xr:uid="{00000000-0005-0000-0000-000083000000}"/>
    <cellStyle name="Měna 2 4 2" xfId="153" xr:uid="{00000000-0005-0000-0000-000084000000}"/>
    <cellStyle name="Měna 2 4 3" xfId="218" xr:uid="{00000000-0005-0000-0000-000085000000}"/>
    <cellStyle name="Měna 2 4 4" xfId="251" xr:uid="{00000000-0005-0000-0000-000086000000}"/>
    <cellStyle name="Měna 2 4 5" xfId="100" xr:uid="{00000000-0005-0000-0000-000087000000}"/>
    <cellStyle name="Měna 2 5" xfId="150" xr:uid="{00000000-0005-0000-0000-000088000000}"/>
    <cellStyle name="Měna 2 6" xfId="215" xr:uid="{00000000-0005-0000-0000-000089000000}"/>
    <cellStyle name="Měna 2 7" xfId="248" xr:uid="{00000000-0005-0000-0000-00008A000000}"/>
    <cellStyle name="Měna 2 8" xfId="97" xr:uid="{00000000-0005-0000-0000-00008B000000}"/>
    <cellStyle name="Měna 3" xfId="133" xr:uid="{00000000-0005-0000-0000-00008C000000}"/>
    <cellStyle name="Měna 3 2" xfId="181" xr:uid="{00000000-0005-0000-0000-00008D000000}"/>
    <cellStyle name="Měna 3 3" xfId="236" xr:uid="{00000000-0005-0000-0000-00008E000000}"/>
    <cellStyle name="Měna 3 4" xfId="261" xr:uid="{00000000-0005-0000-0000-00008F000000}"/>
    <cellStyle name="Nadpis 1 2" xfId="32" xr:uid="{00000000-0005-0000-0000-000090000000}"/>
    <cellStyle name="Nadpis 2 2" xfId="33" xr:uid="{00000000-0005-0000-0000-000091000000}"/>
    <cellStyle name="Nadpis 3 2" xfId="34" xr:uid="{00000000-0005-0000-0000-000092000000}"/>
    <cellStyle name="Nadpis 4 2" xfId="35" xr:uid="{00000000-0005-0000-0000-000093000000}"/>
    <cellStyle name="Název 2" xfId="36" xr:uid="{00000000-0005-0000-0000-000094000000}"/>
    <cellStyle name="Neutrální 2" xfId="37" xr:uid="{00000000-0005-0000-0000-000095000000}"/>
    <cellStyle name="Normální" xfId="0" builtinId="0"/>
    <cellStyle name="Normální 10" xfId="2" xr:uid="{00000000-0005-0000-0000-000097000000}"/>
    <cellStyle name="Normální 11" xfId="38" xr:uid="{00000000-0005-0000-0000-000098000000}"/>
    <cellStyle name="Normální 11 2" xfId="156" xr:uid="{00000000-0005-0000-0000-000099000000}"/>
    <cellStyle name="Normální 11 3" xfId="219" xr:uid="{00000000-0005-0000-0000-00009A000000}"/>
    <cellStyle name="Normální 11 4" xfId="252" xr:uid="{00000000-0005-0000-0000-00009B000000}"/>
    <cellStyle name="Normální 11 5" xfId="103" xr:uid="{00000000-0005-0000-0000-00009C000000}"/>
    <cellStyle name="Normální 12" xfId="39" xr:uid="{00000000-0005-0000-0000-00009D000000}"/>
    <cellStyle name="Normální 13" xfId="70" xr:uid="{00000000-0005-0000-0000-00009E000000}"/>
    <cellStyle name="Normální 13 2" xfId="177" xr:uid="{00000000-0005-0000-0000-00009F000000}"/>
    <cellStyle name="Normální 13 3" xfId="233" xr:uid="{00000000-0005-0000-0000-0000A0000000}"/>
    <cellStyle name="Normální 13 4" xfId="258" xr:uid="{00000000-0005-0000-0000-0000A1000000}"/>
    <cellStyle name="Normální 13 5" xfId="129" xr:uid="{00000000-0005-0000-0000-0000A2000000}"/>
    <cellStyle name="Normální 14" xfId="71" xr:uid="{00000000-0005-0000-0000-0000A3000000}"/>
    <cellStyle name="Normální 14 2" xfId="131" xr:uid="{00000000-0005-0000-0000-0000A4000000}"/>
    <cellStyle name="Normální 14 3" xfId="178" xr:uid="{00000000-0005-0000-0000-0000A5000000}"/>
    <cellStyle name="Normální 14 4" xfId="234" xr:uid="{00000000-0005-0000-0000-0000A6000000}"/>
    <cellStyle name="Normální 14 5" xfId="259" xr:uid="{00000000-0005-0000-0000-0000A7000000}"/>
    <cellStyle name="Normální 14 6" xfId="130" xr:uid="{00000000-0005-0000-0000-0000A8000000}"/>
    <cellStyle name="Normální 15" xfId="72" xr:uid="{00000000-0005-0000-0000-0000A9000000}"/>
    <cellStyle name="Normální 15 2" xfId="180" xr:uid="{00000000-0005-0000-0000-0000AA000000}"/>
    <cellStyle name="Normální 15 3" xfId="235" xr:uid="{00000000-0005-0000-0000-0000AB000000}"/>
    <cellStyle name="Normální 15 4" xfId="260" xr:uid="{00000000-0005-0000-0000-0000AC000000}"/>
    <cellStyle name="Normální 15 5" xfId="132" xr:uid="{00000000-0005-0000-0000-0000AD000000}"/>
    <cellStyle name="Normální 16" xfId="81" xr:uid="{00000000-0005-0000-0000-0000AE000000}"/>
    <cellStyle name="Normální 2" xfId="1" xr:uid="{00000000-0005-0000-0000-0000AF000000}"/>
    <cellStyle name="Normální 2 10" xfId="40" xr:uid="{00000000-0005-0000-0000-0000B0000000}"/>
    <cellStyle name="Normální 2 11" xfId="134" xr:uid="{00000000-0005-0000-0000-0000B1000000}"/>
    <cellStyle name="Normální 2 12" xfId="204" xr:uid="{00000000-0005-0000-0000-0000B2000000}"/>
    <cellStyle name="Normální 2 13" xfId="242" xr:uid="{00000000-0005-0000-0000-0000B3000000}"/>
    <cellStyle name="Normální 2 14" xfId="83" xr:uid="{00000000-0005-0000-0000-0000B4000000}"/>
    <cellStyle name="normální 2 2" xfId="41" xr:uid="{00000000-0005-0000-0000-0000B5000000}"/>
    <cellStyle name="normální 2 3" xfId="42" xr:uid="{00000000-0005-0000-0000-0000B6000000}"/>
    <cellStyle name="Normální 2 4" xfId="43" xr:uid="{00000000-0005-0000-0000-0000B7000000}"/>
    <cellStyle name="Normální 2 5" xfId="44" xr:uid="{00000000-0005-0000-0000-0000B8000000}"/>
    <cellStyle name="Normální 2 6" xfId="45" xr:uid="{00000000-0005-0000-0000-0000B9000000}"/>
    <cellStyle name="Normální 2 7" xfId="46" xr:uid="{00000000-0005-0000-0000-0000BA000000}"/>
    <cellStyle name="Normální 2 8" xfId="47" xr:uid="{00000000-0005-0000-0000-0000BB000000}"/>
    <cellStyle name="Normální 2 9" xfId="48" xr:uid="{00000000-0005-0000-0000-0000BC000000}"/>
    <cellStyle name="Normální 3" xfId="49" xr:uid="{00000000-0005-0000-0000-0000BD000000}"/>
    <cellStyle name="Normální 4" xfId="50" xr:uid="{00000000-0005-0000-0000-0000BE000000}"/>
    <cellStyle name="Normální 4 2" xfId="74" xr:uid="{00000000-0005-0000-0000-0000BF000000}"/>
    <cellStyle name="Normální 5" xfId="51" xr:uid="{00000000-0005-0000-0000-0000C0000000}"/>
    <cellStyle name="Normální 6" xfId="52" xr:uid="{00000000-0005-0000-0000-0000C1000000}"/>
    <cellStyle name="Normální 7" xfId="53" xr:uid="{00000000-0005-0000-0000-0000C2000000}"/>
    <cellStyle name="Normální 8" xfId="54" xr:uid="{00000000-0005-0000-0000-0000C3000000}"/>
    <cellStyle name="Normální 9" xfId="55" xr:uid="{00000000-0005-0000-0000-0000C4000000}"/>
    <cellStyle name="Poznámka 2" xfId="56" xr:uid="{00000000-0005-0000-0000-0000C5000000}"/>
    <cellStyle name="Poznámka 2 10" xfId="183" xr:uid="{00000000-0005-0000-0000-0000C6000000}"/>
    <cellStyle name="Poznámka 2 10 2" xfId="312" xr:uid="{00000000-0005-0000-0000-0000C7000000}"/>
    <cellStyle name="Poznámka 2 10 3" xfId="380" xr:uid="{00000000-0005-0000-0000-0000C8000000}"/>
    <cellStyle name="Poznámka 2 10 4" xfId="459" xr:uid="{00000000-0005-0000-0000-0000C9000000}"/>
    <cellStyle name="Poznámka 2 11" xfId="154" xr:uid="{00000000-0005-0000-0000-0000CA000000}"/>
    <cellStyle name="Poznámka 2 11 2" xfId="287" xr:uid="{00000000-0005-0000-0000-0000CB000000}"/>
    <cellStyle name="Poznámka 2 11 3" xfId="105" xr:uid="{00000000-0005-0000-0000-0000CC000000}"/>
    <cellStyle name="Poznámka 2 11 4" xfId="268" xr:uid="{00000000-0005-0000-0000-0000CD000000}"/>
    <cellStyle name="Poznámka 2 12" xfId="202" xr:uid="{00000000-0005-0000-0000-0000CE000000}"/>
    <cellStyle name="Poznámka 2 12 2" xfId="331" xr:uid="{00000000-0005-0000-0000-0000CF000000}"/>
    <cellStyle name="Poznámka 2 12 3" xfId="399" xr:uid="{00000000-0005-0000-0000-0000D0000000}"/>
    <cellStyle name="Poznámka 2 12 4" xfId="478" xr:uid="{00000000-0005-0000-0000-0000D1000000}"/>
    <cellStyle name="Poznámka 2 13" xfId="229" xr:uid="{00000000-0005-0000-0000-0000D2000000}"/>
    <cellStyle name="Poznámka 2 13 2" xfId="352" xr:uid="{00000000-0005-0000-0000-0000D3000000}"/>
    <cellStyle name="Poznámka 2 13 3" xfId="417" xr:uid="{00000000-0005-0000-0000-0000D4000000}"/>
    <cellStyle name="Poznámka 2 13 4" xfId="495" xr:uid="{00000000-0005-0000-0000-0000D5000000}"/>
    <cellStyle name="Poznámka 2 14" xfId="237" xr:uid="{00000000-0005-0000-0000-0000D6000000}"/>
    <cellStyle name="Poznámka 2 14 2" xfId="357" xr:uid="{00000000-0005-0000-0000-0000D7000000}"/>
    <cellStyle name="Poznámka 2 14 3" xfId="421" xr:uid="{00000000-0005-0000-0000-0000D8000000}"/>
    <cellStyle name="Poznámka 2 14 4" xfId="499" xr:uid="{00000000-0005-0000-0000-0000D9000000}"/>
    <cellStyle name="Poznámka 2 15" xfId="225" xr:uid="{00000000-0005-0000-0000-0000DA000000}"/>
    <cellStyle name="Poznámka 2 15 2" xfId="348" xr:uid="{00000000-0005-0000-0000-0000DB000000}"/>
    <cellStyle name="Poznámka 2 15 3" xfId="413" xr:uid="{00000000-0005-0000-0000-0000DC000000}"/>
    <cellStyle name="Poznámka 2 15 4" xfId="491" xr:uid="{00000000-0005-0000-0000-0000DD000000}"/>
    <cellStyle name="Poznámka 2 16" xfId="208" xr:uid="{00000000-0005-0000-0000-0000DE000000}"/>
    <cellStyle name="Poznámka 2 16 2" xfId="337" xr:uid="{00000000-0005-0000-0000-0000DF000000}"/>
    <cellStyle name="Poznámka 2 16 3" xfId="404" xr:uid="{00000000-0005-0000-0000-0000E0000000}"/>
    <cellStyle name="Poznámka 2 16 4" xfId="483" xr:uid="{00000000-0005-0000-0000-0000E1000000}"/>
    <cellStyle name="Poznámka 2 17" xfId="220" xr:uid="{00000000-0005-0000-0000-0000E2000000}"/>
    <cellStyle name="Poznámka 2 17 2" xfId="343" xr:uid="{00000000-0005-0000-0000-0000E3000000}"/>
    <cellStyle name="Poznámka 2 17 3" xfId="408" xr:uid="{00000000-0005-0000-0000-0000E4000000}"/>
    <cellStyle name="Poznámka 2 17 4" xfId="486" xr:uid="{00000000-0005-0000-0000-0000E5000000}"/>
    <cellStyle name="Poznámka 2 18" xfId="254" xr:uid="{00000000-0005-0000-0000-0000E6000000}"/>
    <cellStyle name="Poznámka 2 18 2" xfId="368" xr:uid="{00000000-0005-0000-0000-0000E7000000}"/>
    <cellStyle name="Poznámka 2 18 3" xfId="429" xr:uid="{00000000-0005-0000-0000-0000E8000000}"/>
    <cellStyle name="Poznámka 2 18 4" xfId="506" xr:uid="{00000000-0005-0000-0000-0000E9000000}"/>
    <cellStyle name="Poznámka 2 19" xfId="262" xr:uid="{00000000-0005-0000-0000-0000EA000000}"/>
    <cellStyle name="Poznámka 2 19 2" xfId="372" xr:uid="{00000000-0005-0000-0000-0000EB000000}"/>
    <cellStyle name="Poznámka 2 19 3" xfId="434" xr:uid="{00000000-0005-0000-0000-0000EC000000}"/>
    <cellStyle name="Poznámka 2 19 4" xfId="510" xr:uid="{00000000-0005-0000-0000-0000ED000000}"/>
    <cellStyle name="Poznámka 2 2" xfId="167" xr:uid="{00000000-0005-0000-0000-0000EE000000}"/>
    <cellStyle name="Poznámka 2 2 2" xfId="299" xr:uid="{00000000-0005-0000-0000-0000EF000000}"/>
    <cellStyle name="Poznámka 2 2 3" xfId="117" xr:uid="{00000000-0005-0000-0000-0000F0000000}"/>
    <cellStyle name="Poznámka 2 2 4" xfId="447" xr:uid="{00000000-0005-0000-0000-0000F1000000}"/>
    <cellStyle name="Poznámka 2 20" xfId="118" xr:uid="{00000000-0005-0000-0000-0000F2000000}"/>
    <cellStyle name="Poznámka 2 21" xfId="101" xr:uid="{00000000-0005-0000-0000-0000F3000000}"/>
    <cellStyle name="Poznámka 2 22" xfId="341" xr:uid="{00000000-0005-0000-0000-0000F4000000}"/>
    <cellStyle name="Poznámka 2 3" xfId="182" xr:uid="{00000000-0005-0000-0000-0000F5000000}"/>
    <cellStyle name="Poznámka 2 3 2" xfId="311" xr:uid="{00000000-0005-0000-0000-0000F6000000}"/>
    <cellStyle name="Poznámka 2 3 3" xfId="379" xr:uid="{00000000-0005-0000-0000-0000F7000000}"/>
    <cellStyle name="Poznámka 2 3 4" xfId="458" xr:uid="{00000000-0005-0000-0000-0000F8000000}"/>
    <cellStyle name="Poznámka 2 4" xfId="164" xr:uid="{00000000-0005-0000-0000-0000F9000000}"/>
    <cellStyle name="Poznámka 2 4 2" xfId="296" xr:uid="{00000000-0005-0000-0000-0000FA000000}"/>
    <cellStyle name="Poznámka 2 4 3" xfId="114" xr:uid="{00000000-0005-0000-0000-0000FB000000}"/>
    <cellStyle name="Poznámka 2 4 4" xfId="444" xr:uid="{00000000-0005-0000-0000-0000FC000000}"/>
    <cellStyle name="Poznámka 2 5" xfId="139" xr:uid="{00000000-0005-0000-0000-0000FD000000}"/>
    <cellStyle name="Poznámka 2 5 2" xfId="276" xr:uid="{00000000-0005-0000-0000-0000FE000000}"/>
    <cellStyle name="Poznámka 2 5 3" xfId="104" xr:uid="{00000000-0005-0000-0000-0000FF000000}"/>
    <cellStyle name="Poznámka 2 5 4" xfId="90" xr:uid="{00000000-0005-0000-0000-000000010000}"/>
    <cellStyle name="Poznámka 2 6" xfId="191" xr:uid="{00000000-0005-0000-0000-000001010000}"/>
    <cellStyle name="Poznámka 2 6 2" xfId="320" xr:uid="{00000000-0005-0000-0000-000002010000}"/>
    <cellStyle name="Poznámka 2 6 3" xfId="388" xr:uid="{00000000-0005-0000-0000-000003010000}"/>
    <cellStyle name="Poznámka 2 6 4" xfId="467" xr:uid="{00000000-0005-0000-0000-000004010000}"/>
    <cellStyle name="Poznámka 2 7" xfId="159" xr:uid="{00000000-0005-0000-0000-000005010000}"/>
    <cellStyle name="Poznámka 2 7 2" xfId="291" xr:uid="{00000000-0005-0000-0000-000006010000}"/>
    <cellStyle name="Poznámka 2 7 3" xfId="109" xr:uid="{00000000-0005-0000-0000-000007010000}"/>
    <cellStyle name="Poznámka 2 7 4" xfId="439" xr:uid="{00000000-0005-0000-0000-000008010000}"/>
    <cellStyle name="Poznámka 2 8" xfId="176" xr:uid="{00000000-0005-0000-0000-000009010000}"/>
    <cellStyle name="Poznámka 2 8 2" xfId="308" xr:uid="{00000000-0005-0000-0000-00000A010000}"/>
    <cellStyle name="Poznámka 2 8 3" xfId="377" xr:uid="{00000000-0005-0000-0000-00000B010000}"/>
    <cellStyle name="Poznámka 2 8 4" xfId="456" xr:uid="{00000000-0005-0000-0000-00000C010000}"/>
    <cellStyle name="Poznámka 2 9" xfId="155" xr:uid="{00000000-0005-0000-0000-00000D010000}"/>
    <cellStyle name="Poznámka 2 9 2" xfId="288" xr:uid="{00000000-0005-0000-0000-00000E010000}"/>
    <cellStyle name="Poznámka 2 9 3" xfId="106" xr:uid="{00000000-0005-0000-0000-00000F010000}"/>
    <cellStyle name="Poznámka 2 9 4" xfId="269" xr:uid="{00000000-0005-0000-0000-000010010000}"/>
    <cellStyle name="Propojená buňka 2" xfId="57" xr:uid="{00000000-0005-0000-0000-000011010000}"/>
    <cellStyle name="Result" xfId="78" xr:uid="{00000000-0005-0000-0000-000012010000}"/>
    <cellStyle name="Result2" xfId="79" xr:uid="{00000000-0005-0000-0000-000013010000}"/>
    <cellStyle name="Správně 2" xfId="58" xr:uid="{00000000-0005-0000-0000-000014010000}"/>
    <cellStyle name="TableStyleLight1" xfId="80" xr:uid="{00000000-0005-0000-0000-000015010000}"/>
    <cellStyle name="Text upozornění 2" xfId="59" xr:uid="{00000000-0005-0000-0000-000016010000}"/>
    <cellStyle name="Vstup 2" xfId="60" xr:uid="{00000000-0005-0000-0000-000017010000}"/>
    <cellStyle name="Vstup 2 10" xfId="172" xr:uid="{00000000-0005-0000-0000-000018010000}"/>
    <cellStyle name="Vstup 2 10 2" xfId="304" xr:uid="{00000000-0005-0000-0000-000019010000}"/>
    <cellStyle name="Vstup 2 10 3" xfId="126" xr:uid="{00000000-0005-0000-0000-00001A010000}"/>
    <cellStyle name="Vstup 2 10 4" xfId="452" xr:uid="{00000000-0005-0000-0000-00001B010000}"/>
    <cellStyle name="Vstup 2 11" xfId="194" xr:uid="{00000000-0005-0000-0000-00001C010000}"/>
    <cellStyle name="Vstup 2 11 2" xfId="323" xr:uid="{00000000-0005-0000-0000-00001D010000}"/>
    <cellStyle name="Vstup 2 11 3" xfId="391" xr:uid="{00000000-0005-0000-0000-00001E010000}"/>
    <cellStyle name="Vstup 2 11 4" xfId="470" xr:uid="{00000000-0005-0000-0000-00001F010000}"/>
    <cellStyle name="Vstup 2 12" xfId="184" xr:uid="{00000000-0005-0000-0000-000020010000}"/>
    <cellStyle name="Vstup 2 12 2" xfId="313" xr:uid="{00000000-0005-0000-0000-000021010000}"/>
    <cellStyle name="Vstup 2 12 3" xfId="381" xr:uid="{00000000-0005-0000-0000-000022010000}"/>
    <cellStyle name="Vstup 2 12 4" xfId="460" xr:uid="{00000000-0005-0000-0000-000023010000}"/>
    <cellStyle name="Vstup 2 13" xfId="230" xr:uid="{00000000-0005-0000-0000-000024010000}"/>
    <cellStyle name="Vstup 2 13 2" xfId="353" xr:uid="{00000000-0005-0000-0000-000025010000}"/>
    <cellStyle name="Vstup 2 13 3" xfId="418" xr:uid="{00000000-0005-0000-0000-000026010000}"/>
    <cellStyle name="Vstup 2 13 4" xfId="496" xr:uid="{00000000-0005-0000-0000-000027010000}"/>
    <cellStyle name="Vstup 2 14" xfId="238" xr:uid="{00000000-0005-0000-0000-000028010000}"/>
    <cellStyle name="Vstup 2 14 2" xfId="358" xr:uid="{00000000-0005-0000-0000-000029010000}"/>
    <cellStyle name="Vstup 2 14 3" xfId="422" xr:uid="{00000000-0005-0000-0000-00002A010000}"/>
    <cellStyle name="Vstup 2 14 4" xfId="500" xr:uid="{00000000-0005-0000-0000-00002B010000}"/>
    <cellStyle name="Vstup 2 15" xfId="226" xr:uid="{00000000-0005-0000-0000-00002C010000}"/>
    <cellStyle name="Vstup 2 15 2" xfId="349" xr:uid="{00000000-0005-0000-0000-00002D010000}"/>
    <cellStyle name="Vstup 2 15 3" xfId="414" xr:uid="{00000000-0005-0000-0000-00002E010000}"/>
    <cellStyle name="Vstup 2 15 4" xfId="492" xr:uid="{00000000-0005-0000-0000-00002F010000}"/>
    <cellStyle name="Vstup 2 16" xfId="207" xr:uid="{00000000-0005-0000-0000-000030010000}"/>
    <cellStyle name="Vstup 2 16 2" xfId="336" xr:uid="{00000000-0005-0000-0000-000031010000}"/>
    <cellStyle name="Vstup 2 16 3" xfId="403" xr:uid="{00000000-0005-0000-0000-000032010000}"/>
    <cellStyle name="Vstup 2 16 4" xfId="482" xr:uid="{00000000-0005-0000-0000-000033010000}"/>
    <cellStyle name="Vstup 2 17" xfId="222" xr:uid="{00000000-0005-0000-0000-000034010000}"/>
    <cellStyle name="Vstup 2 17 2" xfId="345" xr:uid="{00000000-0005-0000-0000-000035010000}"/>
    <cellStyle name="Vstup 2 17 3" xfId="410" xr:uid="{00000000-0005-0000-0000-000036010000}"/>
    <cellStyle name="Vstup 2 17 4" xfId="488" xr:uid="{00000000-0005-0000-0000-000037010000}"/>
    <cellStyle name="Vstup 2 18" xfId="255" xr:uid="{00000000-0005-0000-0000-000038010000}"/>
    <cellStyle name="Vstup 2 18 2" xfId="369" xr:uid="{00000000-0005-0000-0000-000039010000}"/>
    <cellStyle name="Vstup 2 18 3" xfId="430" xr:uid="{00000000-0005-0000-0000-00003A010000}"/>
    <cellStyle name="Vstup 2 18 4" xfId="507" xr:uid="{00000000-0005-0000-0000-00003B010000}"/>
    <cellStyle name="Vstup 2 19" xfId="263" xr:uid="{00000000-0005-0000-0000-00003C010000}"/>
    <cellStyle name="Vstup 2 19 2" xfId="373" xr:uid="{00000000-0005-0000-0000-00003D010000}"/>
    <cellStyle name="Vstup 2 19 3" xfId="435" xr:uid="{00000000-0005-0000-0000-00003E010000}"/>
    <cellStyle name="Vstup 2 19 4" xfId="511" xr:uid="{00000000-0005-0000-0000-00003F010000}"/>
    <cellStyle name="Vstup 2 2" xfId="169" xr:uid="{00000000-0005-0000-0000-000040010000}"/>
    <cellStyle name="Vstup 2 2 2" xfId="301" xr:uid="{00000000-0005-0000-0000-000041010000}"/>
    <cellStyle name="Vstup 2 2 3" xfId="120" xr:uid="{00000000-0005-0000-0000-000042010000}"/>
    <cellStyle name="Vstup 2 2 4" xfId="449" xr:uid="{00000000-0005-0000-0000-000043010000}"/>
    <cellStyle name="Vstup 2 20" xfId="122" xr:uid="{00000000-0005-0000-0000-000044010000}"/>
    <cellStyle name="Vstup 2 21" xfId="356" xr:uid="{00000000-0005-0000-0000-000045010000}"/>
    <cellStyle name="Vstup 2 22" xfId="365" xr:uid="{00000000-0005-0000-0000-000046010000}"/>
    <cellStyle name="Vstup 2 3" xfId="185" xr:uid="{00000000-0005-0000-0000-000047010000}"/>
    <cellStyle name="Vstup 2 3 2" xfId="314" xr:uid="{00000000-0005-0000-0000-000048010000}"/>
    <cellStyle name="Vstup 2 3 3" xfId="382" xr:uid="{00000000-0005-0000-0000-000049010000}"/>
    <cellStyle name="Vstup 2 3 4" xfId="461" xr:uid="{00000000-0005-0000-0000-00004A010000}"/>
    <cellStyle name="Vstup 2 4" xfId="165" xr:uid="{00000000-0005-0000-0000-00004B010000}"/>
    <cellStyle name="Vstup 2 4 2" xfId="297" xr:uid="{00000000-0005-0000-0000-00004C010000}"/>
    <cellStyle name="Vstup 2 4 3" xfId="115" xr:uid="{00000000-0005-0000-0000-00004D010000}"/>
    <cellStyle name="Vstup 2 4 4" xfId="445" xr:uid="{00000000-0005-0000-0000-00004E010000}"/>
    <cellStyle name="Vstup 2 5" xfId="138" xr:uid="{00000000-0005-0000-0000-00004F010000}"/>
    <cellStyle name="Vstup 2 5 2" xfId="275" xr:uid="{00000000-0005-0000-0000-000050010000}"/>
    <cellStyle name="Vstup 2 5 3" xfId="84" xr:uid="{00000000-0005-0000-0000-000051010000}"/>
    <cellStyle name="Vstup 2 5 4" xfId="91" xr:uid="{00000000-0005-0000-0000-000052010000}"/>
    <cellStyle name="Vstup 2 6" xfId="175" xr:uid="{00000000-0005-0000-0000-000053010000}"/>
    <cellStyle name="Vstup 2 6 2" xfId="307" xr:uid="{00000000-0005-0000-0000-000054010000}"/>
    <cellStyle name="Vstup 2 6 3" xfId="376" xr:uid="{00000000-0005-0000-0000-000055010000}"/>
    <cellStyle name="Vstup 2 6 4" xfId="455" xr:uid="{00000000-0005-0000-0000-000056010000}"/>
    <cellStyle name="Vstup 2 7" xfId="161" xr:uid="{00000000-0005-0000-0000-000057010000}"/>
    <cellStyle name="Vstup 2 7 2" xfId="293" xr:uid="{00000000-0005-0000-0000-000058010000}"/>
    <cellStyle name="Vstup 2 7 3" xfId="111" xr:uid="{00000000-0005-0000-0000-000059010000}"/>
    <cellStyle name="Vstup 2 7 4" xfId="441" xr:uid="{00000000-0005-0000-0000-00005A010000}"/>
    <cellStyle name="Vstup 2 8" xfId="196" xr:uid="{00000000-0005-0000-0000-00005B010000}"/>
    <cellStyle name="Vstup 2 8 2" xfId="325" xr:uid="{00000000-0005-0000-0000-00005C010000}"/>
    <cellStyle name="Vstup 2 8 3" xfId="393" xr:uid="{00000000-0005-0000-0000-00005D010000}"/>
    <cellStyle name="Vstup 2 8 4" xfId="472" xr:uid="{00000000-0005-0000-0000-00005E010000}"/>
    <cellStyle name="Vstup 2 9" xfId="179" xr:uid="{00000000-0005-0000-0000-00005F010000}"/>
    <cellStyle name="Vstup 2 9 2" xfId="309" xr:uid="{00000000-0005-0000-0000-000060010000}"/>
    <cellStyle name="Vstup 2 9 3" xfId="378" xr:uid="{00000000-0005-0000-0000-000061010000}"/>
    <cellStyle name="Vstup 2 9 4" xfId="457" xr:uid="{00000000-0005-0000-0000-000062010000}"/>
    <cellStyle name="Výpočet 2" xfId="61" xr:uid="{00000000-0005-0000-0000-000063010000}"/>
    <cellStyle name="Výpočet 2 10" xfId="148" xr:uid="{00000000-0005-0000-0000-000064010000}"/>
    <cellStyle name="Výpočet 2 10 2" xfId="284" xr:uid="{00000000-0005-0000-0000-000065010000}"/>
    <cellStyle name="Výpočet 2 10 3" xfId="342" xr:uid="{00000000-0005-0000-0000-000066010000}"/>
    <cellStyle name="Výpočet 2 10 4" xfId="266" xr:uid="{00000000-0005-0000-0000-000067010000}"/>
    <cellStyle name="Výpočet 2 11" xfId="195" xr:uid="{00000000-0005-0000-0000-000068010000}"/>
    <cellStyle name="Výpočet 2 11 2" xfId="324" xr:uid="{00000000-0005-0000-0000-000069010000}"/>
    <cellStyle name="Výpočet 2 11 3" xfId="392" xr:uid="{00000000-0005-0000-0000-00006A010000}"/>
    <cellStyle name="Výpočet 2 11 4" xfId="471" xr:uid="{00000000-0005-0000-0000-00006B010000}"/>
    <cellStyle name="Výpočet 2 12" xfId="201" xr:uid="{00000000-0005-0000-0000-00006C010000}"/>
    <cellStyle name="Výpočet 2 12 2" xfId="330" xr:uid="{00000000-0005-0000-0000-00006D010000}"/>
    <cellStyle name="Výpočet 2 12 3" xfId="398" xr:uid="{00000000-0005-0000-0000-00006E010000}"/>
    <cellStyle name="Výpočet 2 12 4" xfId="477" xr:uid="{00000000-0005-0000-0000-00006F010000}"/>
    <cellStyle name="Výpočet 2 13" xfId="231" xr:uid="{00000000-0005-0000-0000-000070010000}"/>
    <cellStyle name="Výpočet 2 13 2" xfId="354" xr:uid="{00000000-0005-0000-0000-000071010000}"/>
    <cellStyle name="Výpočet 2 13 3" xfId="419" xr:uid="{00000000-0005-0000-0000-000072010000}"/>
    <cellStyle name="Výpočet 2 13 4" xfId="497" xr:uid="{00000000-0005-0000-0000-000073010000}"/>
    <cellStyle name="Výpočet 2 14" xfId="239" xr:uid="{00000000-0005-0000-0000-000074010000}"/>
    <cellStyle name="Výpočet 2 14 2" xfId="359" xr:uid="{00000000-0005-0000-0000-000075010000}"/>
    <cellStyle name="Výpočet 2 14 3" xfId="423" xr:uid="{00000000-0005-0000-0000-000076010000}"/>
    <cellStyle name="Výpočet 2 14 4" xfId="501" xr:uid="{00000000-0005-0000-0000-000077010000}"/>
    <cellStyle name="Výpočet 2 15" xfId="227" xr:uid="{00000000-0005-0000-0000-000078010000}"/>
    <cellStyle name="Výpočet 2 15 2" xfId="350" xr:uid="{00000000-0005-0000-0000-000079010000}"/>
    <cellStyle name="Výpočet 2 15 3" xfId="415" xr:uid="{00000000-0005-0000-0000-00007A010000}"/>
    <cellStyle name="Výpočet 2 15 4" xfId="493" xr:uid="{00000000-0005-0000-0000-00007B010000}"/>
    <cellStyle name="Výpočet 2 16" xfId="206" xr:uid="{00000000-0005-0000-0000-00007C010000}"/>
    <cellStyle name="Výpočet 2 16 2" xfId="335" xr:uid="{00000000-0005-0000-0000-00007D010000}"/>
    <cellStyle name="Výpočet 2 16 3" xfId="402" xr:uid="{00000000-0005-0000-0000-00007E010000}"/>
    <cellStyle name="Výpočet 2 16 4" xfId="481" xr:uid="{00000000-0005-0000-0000-00007F010000}"/>
    <cellStyle name="Výpočet 2 17" xfId="223" xr:uid="{00000000-0005-0000-0000-000080010000}"/>
    <cellStyle name="Výpočet 2 17 2" xfId="346" xr:uid="{00000000-0005-0000-0000-000081010000}"/>
    <cellStyle name="Výpočet 2 17 3" xfId="411" xr:uid="{00000000-0005-0000-0000-000082010000}"/>
    <cellStyle name="Výpočet 2 17 4" xfId="489" xr:uid="{00000000-0005-0000-0000-000083010000}"/>
    <cellStyle name="Výpočet 2 18" xfId="256" xr:uid="{00000000-0005-0000-0000-000084010000}"/>
    <cellStyle name="Výpočet 2 18 2" xfId="370" xr:uid="{00000000-0005-0000-0000-000085010000}"/>
    <cellStyle name="Výpočet 2 18 3" xfId="431" xr:uid="{00000000-0005-0000-0000-000086010000}"/>
    <cellStyle name="Výpočet 2 18 4" xfId="508" xr:uid="{00000000-0005-0000-0000-000087010000}"/>
    <cellStyle name="Výpočet 2 19" xfId="264" xr:uid="{00000000-0005-0000-0000-000088010000}"/>
    <cellStyle name="Výpočet 2 19 2" xfId="374" xr:uid="{00000000-0005-0000-0000-000089010000}"/>
    <cellStyle name="Výpočet 2 19 3" xfId="436" xr:uid="{00000000-0005-0000-0000-00008A010000}"/>
    <cellStyle name="Výpočet 2 19 4" xfId="512" xr:uid="{00000000-0005-0000-0000-00008B010000}"/>
    <cellStyle name="Výpočet 2 2" xfId="170" xr:uid="{00000000-0005-0000-0000-00008C010000}"/>
    <cellStyle name="Výpočet 2 2 2" xfId="302" xr:uid="{00000000-0005-0000-0000-00008D010000}"/>
    <cellStyle name="Výpočet 2 2 3" xfId="121" xr:uid="{00000000-0005-0000-0000-00008E010000}"/>
    <cellStyle name="Výpočet 2 2 4" xfId="450" xr:uid="{00000000-0005-0000-0000-00008F010000}"/>
    <cellStyle name="Výpočet 2 20" xfId="123" xr:uid="{00000000-0005-0000-0000-000090010000}"/>
    <cellStyle name="Výpočet 2 21" xfId="310" xr:uid="{00000000-0005-0000-0000-000091010000}"/>
    <cellStyle name="Výpočet 2 22" xfId="333" xr:uid="{00000000-0005-0000-0000-000092010000}"/>
    <cellStyle name="Výpočet 2 3" xfId="186" xr:uid="{00000000-0005-0000-0000-000093010000}"/>
    <cellStyle name="Výpočet 2 3 2" xfId="315" xr:uid="{00000000-0005-0000-0000-000094010000}"/>
    <cellStyle name="Výpočet 2 3 3" xfId="383" xr:uid="{00000000-0005-0000-0000-000095010000}"/>
    <cellStyle name="Výpočet 2 3 4" xfId="462" xr:uid="{00000000-0005-0000-0000-000096010000}"/>
    <cellStyle name="Výpočet 2 4" xfId="166" xr:uid="{00000000-0005-0000-0000-000097010000}"/>
    <cellStyle name="Výpočet 2 4 2" xfId="298" xr:uid="{00000000-0005-0000-0000-000098010000}"/>
    <cellStyle name="Výpočet 2 4 3" xfId="116" xr:uid="{00000000-0005-0000-0000-000099010000}"/>
    <cellStyle name="Výpočet 2 4 4" xfId="446" xr:uid="{00000000-0005-0000-0000-00009A010000}"/>
    <cellStyle name="Výpočet 2 5" xfId="137" xr:uid="{00000000-0005-0000-0000-00009B010000}"/>
    <cellStyle name="Výpočet 2 5 2" xfId="274" xr:uid="{00000000-0005-0000-0000-00009C010000}"/>
    <cellStyle name="Výpočet 2 5 3" xfId="82" xr:uid="{00000000-0005-0000-0000-00009D010000}"/>
    <cellStyle name="Výpočet 2 5 4" xfId="283" xr:uid="{00000000-0005-0000-0000-00009E010000}"/>
    <cellStyle name="Výpočet 2 6" xfId="142" xr:uid="{00000000-0005-0000-0000-00009F010000}"/>
    <cellStyle name="Výpočet 2 6 2" xfId="279" xr:uid="{00000000-0005-0000-0000-0000A0010000}"/>
    <cellStyle name="Výpočet 2 6 3" xfId="281" xr:uid="{00000000-0005-0000-0000-0000A1010000}"/>
    <cellStyle name="Výpočet 2 6 4" xfId="86" xr:uid="{00000000-0005-0000-0000-0000A2010000}"/>
    <cellStyle name="Výpočet 2 7" xfId="162" xr:uid="{00000000-0005-0000-0000-0000A3010000}"/>
    <cellStyle name="Výpočet 2 7 2" xfId="294" xr:uid="{00000000-0005-0000-0000-0000A4010000}"/>
    <cellStyle name="Výpočet 2 7 3" xfId="112" xr:uid="{00000000-0005-0000-0000-0000A5010000}"/>
    <cellStyle name="Výpočet 2 7 4" xfId="442" xr:uid="{00000000-0005-0000-0000-0000A6010000}"/>
    <cellStyle name="Výpočet 2 8" xfId="173" xr:uid="{00000000-0005-0000-0000-0000A7010000}"/>
    <cellStyle name="Výpočet 2 8 2" xfId="305" xr:uid="{00000000-0005-0000-0000-0000A8010000}"/>
    <cellStyle name="Výpočet 2 8 3" xfId="127" xr:uid="{00000000-0005-0000-0000-0000A9010000}"/>
    <cellStyle name="Výpočet 2 8 4" xfId="453" xr:uid="{00000000-0005-0000-0000-0000AA010000}"/>
    <cellStyle name="Výpočet 2 9" xfId="157" xr:uid="{00000000-0005-0000-0000-0000AB010000}"/>
    <cellStyle name="Výpočet 2 9 2" xfId="289" xr:uid="{00000000-0005-0000-0000-0000AC010000}"/>
    <cellStyle name="Výpočet 2 9 3" xfId="107" xr:uid="{00000000-0005-0000-0000-0000AD010000}"/>
    <cellStyle name="Výpočet 2 9 4" xfId="270" xr:uid="{00000000-0005-0000-0000-0000AE010000}"/>
    <cellStyle name="Výstup 2" xfId="62" xr:uid="{00000000-0005-0000-0000-0000AF010000}"/>
    <cellStyle name="Výstup 2 10" xfId="198" xr:uid="{00000000-0005-0000-0000-0000B0010000}"/>
    <cellStyle name="Výstup 2 10 2" xfId="327" xr:uid="{00000000-0005-0000-0000-0000B1010000}"/>
    <cellStyle name="Výstup 2 10 3" xfId="395" xr:uid="{00000000-0005-0000-0000-0000B2010000}"/>
    <cellStyle name="Výstup 2 10 4" xfId="474" xr:uid="{00000000-0005-0000-0000-0000B3010000}"/>
    <cellStyle name="Výstup 2 11" xfId="190" xr:uid="{00000000-0005-0000-0000-0000B4010000}"/>
    <cellStyle name="Výstup 2 11 2" xfId="319" xr:uid="{00000000-0005-0000-0000-0000B5010000}"/>
    <cellStyle name="Výstup 2 11 3" xfId="387" xr:uid="{00000000-0005-0000-0000-0000B6010000}"/>
    <cellStyle name="Výstup 2 11 4" xfId="466" xr:uid="{00000000-0005-0000-0000-0000B7010000}"/>
    <cellStyle name="Výstup 2 12" xfId="197" xr:uid="{00000000-0005-0000-0000-0000B8010000}"/>
    <cellStyle name="Výstup 2 12 2" xfId="326" xr:uid="{00000000-0005-0000-0000-0000B9010000}"/>
    <cellStyle name="Výstup 2 12 3" xfId="394" xr:uid="{00000000-0005-0000-0000-0000BA010000}"/>
    <cellStyle name="Výstup 2 12 4" xfId="473" xr:uid="{00000000-0005-0000-0000-0000BB010000}"/>
    <cellStyle name="Výstup 2 13" xfId="232" xr:uid="{00000000-0005-0000-0000-0000BC010000}"/>
    <cellStyle name="Výstup 2 13 2" xfId="355" xr:uid="{00000000-0005-0000-0000-0000BD010000}"/>
    <cellStyle name="Výstup 2 13 3" xfId="420" xr:uid="{00000000-0005-0000-0000-0000BE010000}"/>
    <cellStyle name="Výstup 2 13 4" xfId="498" xr:uid="{00000000-0005-0000-0000-0000BF010000}"/>
    <cellStyle name="Výstup 2 14" xfId="240" xr:uid="{00000000-0005-0000-0000-0000C0010000}"/>
    <cellStyle name="Výstup 2 14 2" xfId="360" xr:uid="{00000000-0005-0000-0000-0000C1010000}"/>
    <cellStyle name="Výstup 2 14 3" xfId="424" xr:uid="{00000000-0005-0000-0000-0000C2010000}"/>
    <cellStyle name="Výstup 2 14 4" xfId="502" xr:uid="{00000000-0005-0000-0000-0000C3010000}"/>
    <cellStyle name="Výstup 2 15" xfId="228" xr:uid="{00000000-0005-0000-0000-0000C4010000}"/>
    <cellStyle name="Výstup 2 15 2" xfId="351" xr:uid="{00000000-0005-0000-0000-0000C5010000}"/>
    <cellStyle name="Výstup 2 15 3" xfId="416" xr:uid="{00000000-0005-0000-0000-0000C6010000}"/>
    <cellStyle name="Výstup 2 15 4" xfId="494" xr:uid="{00000000-0005-0000-0000-0000C7010000}"/>
    <cellStyle name="Výstup 2 16" xfId="205" xr:uid="{00000000-0005-0000-0000-0000C8010000}"/>
    <cellStyle name="Výstup 2 16 2" xfId="334" xr:uid="{00000000-0005-0000-0000-0000C9010000}"/>
    <cellStyle name="Výstup 2 16 3" xfId="401" xr:uid="{00000000-0005-0000-0000-0000CA010000}"/>
    <cellStyle name="Výstup 2 16 4" xfId="480" xr:uid="{00000000-0005-0000-0000-0000CB010000}"/>
    <cellStyle name="Výstup 2 17" xfId="224" xr:uid="{00000000-0005-0000-0000-0000CC010000}"/>
    <cellStyle name="Výstup 2 17 2" xfId="347" xr:uid="{00000000-0005-0000-0000-0000CD010000}"/>
    <cellStyle name="Výstup 2 17 3" xfId="412" xr:uid="{00000000-0005-0000-0000-0000CE010000}"/>
    <cellStyle name="Výstup 2 17 4" xfId="490" xr:uid="{00000000-0005-0000-0000-0000CF010000}"/>
    <cellStyle name="Výstup 2 18" xfId="257" xr:uid="{00000000-0005-0000-0000-0000D0010000}"/>
    <cellStyle name="Výstup 2 18 2" xfId="371" xr:uid="{00000000-0005-0000-0000-0000D1010000}"/>
    <cellStyle name="Výstup 2 18 3" xfId="432" xr:uid="{00000000-0005-0000-0000-0000D2010000}"/>
    <cellStyle name="Výstup 2 18 4" xfId="509" xr:uid="{00000000-0005-0000-0000-0000D3010000}"/>
    <cellStyle name="Výstup 2 19" xfId="265" xr:uid="{00000000-0005-0000-0000-0000D4010000}"/>
    <cellStyle name="Výstup 2 19 2" xfId="375" xr:uid="{00000000-0005-0000-0000-0000D5010000}"/>
    <cellStyle name="Výstup 2 19 3" xfId="437" xr:uid="{00000000-0005-0000-0000-0000D6010000}"/>
    <cellStyle name="Výstup 2 19 4" xfId="513" xr:uid="{00000000-0005-0000-0000-0000D7010000}"/>
    <cellStyle name="Výstup 2 2" xfId="171" xr:uid="{00000000-0005-0000-0000-0000D8010000}"/>
    <cellStyle name="Výstup 2 2 2" xfId="303" xr:uid="{00000000-0005-0000-0000-0000D9010000}"/>
    <cellStyle name="Výstup 2 2 3" xfId="125" xr:uid="{00000000-0005-0000-0000-0000DA010000}"/>
    <cellStyle name="Výstup 2 2 4" xfId="451" xr:uid="{00000000-0005-0000-0000-0000DB010000}"/>
    <cellStyle name="Výstup 2 20" xfId="124" xr:uid="{00000000-0005-0000-0000-0000DC010000}"/>
    <cellStyle name="Výstup 2 21" xfId="271" xr:uid="{00000000-0005-0000-0000-0000DD010000}"/>
    <cellStyle name="Výstup 2 22" xfId="362" xr:uid="{00000000-0005-0000-0000-0000DE010000}"/>
    <cellStyle name="Výstup 2 3" xfId="187" xr:uid="{00000000-0005-0000-0000-0000DF010000}"/>
    <cellStyle name="Výstup 2 3 2" xfId="316" xr:uid="{00000000-0005-0000-0000-0000E0010000}"/>
    <cellStyle name="Výstup 2 3 3" xfId="384" xr:uid="{00000000-0005-0000-0000-0000E1010000}"/>
    <cellStyle name="Výstup 2 3 4" xfId="463" xr:uid="{00000000-0005-0000-0000-0000E2010000}"/>
    <cellStyle name="Výstup 2 4" xfId="168" xr:uid="{00000000-0005-0000-0000-0000E3010000}"/>
    <cellStyle name="Výstup 2 4 2" xfId="300" xr:uid="{00000000-0005-0000-0000-0000E4010000}"/>
    <cellStyle name="Výstup 2 4 3" xfId="119" xr:uid="{00000000-0005-0000-0000-0000E5010000}"/>
    <cellStyle name="Výstup 2 4 4" xfId="448" xr:uid="{00000000-0005-0000-0000-0000E6010000}"/>
    <cellStyle name="Výstup 2 5" xfId="136" xr:uid="{00000000-0005-0000-0000-0000E7010000}"/>
    <cellStyle name="Výstup 2 5 2" xfId="273" xr:uid="{00000000-0005-0000-0000-0000E8010000}"/>
    <cellStyle name="Výstup 2 5 3" xfId="102" xr:uid="{00000000-0005-0000-0000-0000E9010000}"/>
    <cellStyle name="Výstup 2 5 4" xfId="407" xr:uid="{00000000-0005-0000-0000-0000EA010000}"/>
    <cellStyle name="Výstup 2 6" xfId="141" xr:uid="{00000000-0005-0000-0000-0000EB010000}"/>
    <cellStyle name="Výstup 2 6 2" xfId="278" xr:uid="{00000000-0005-0000-0000-0000EC010000}"/>
    <cellStyle name="Výstup 2 6 3" xfId="340" xr:uid="{00000000-0005-0000-0000-0000ED010000}"/>
    <cellStyle name="Výstup 2 6 4" xfId="87" xr:uid="{00000000-0005-0000-0000-0000EE010000}"/>
    <cellStyle name="Výstup 2 7" xfId="163" xr:uid="{00000000-0005-0000-0000-0000EF010000}"/>
    <cellStyle name="Výstup 2 7 2" xfId="295" xr:uid="{00000000-0005-0000-0000-0000F0010000}"/>
    <cellStyle name="Výstup 2 7 3" xfId="113" xr:uid="{00000000-0005-0000-0000-0000F1010000}"/>
    <cellStyle name="Výstup 2 7 4" xfId="443" xr:uid="{00000000-0005-0000-0000-0000F2010000}"/>
    <cellStyle name="Výstup 2 8" xfId="174" xr:uid="{00000000-0005-0000-0000-0000F3010000}"/>
    <cellStyle name="Výstup 2 8 2" xfId="306" xr:uid="{00000000-0005-0000-0000-0000F4010000}"/>
    <cellStyle name="Výstup 2 8 3" xfId="128" xr:uid="{00000000-0005-0000-0000-0000F5010000}"/>
    <cellStyle name="Výstup 2 8 4" xfId="454" xr:uid="{00000000-0005-0000-0000-0000F6010000}"/>
    <cellStyle name="Výstup 2 9" xfId="158" xr:uid="{00000000-0005-0000-0000-0000F7010000}"/>
    <cellStyle name="Výstup 2 9 2" xfId="290" xr:uid="{00000000-0005-0000-0000-0000F8010000}"/>
    <cellStyle name="Výstup 2 9 3" xfId="108" xr:uid="{00000000-0005-0000-0000-0000F9010000}"/>
    <cellStyle name="Výstup 2 9 4" xfId="438" xr:uid="{00000000-0005-0000-0000-0000FA010000}"/>
    <cellStyle name="Vysvětlující text 2" xfId="63" xr:uid="{00000000-0005-0000-0000-0000FB010000}"/>
    <cellStyle name="Zvýraznění 1 2" xfId="64" xr:uid="{00000000-0005-0000-0000-0000FC010000}"/>
    <cellStyle name="Zvýraznění 2 2" xfId="65" xr:uid="{00000000-0005-0000-0000-0000FD010000}"/>
    <cellStyle name="Zvýraznění 3 2" xfId="66" xr:uid="{00000000-0005-0000-0000-0000FE010000}"/>
    <cellStyle name="Zvýraznění 4 2" xfId="67" xr:uid="{00000000-0005-0000-0000-0000FF010000}"/>
    <cellStyle name="Zvýraznění 5 2" xfId="68" xr:uid="{00000000-0005-0000-0000-000000020000}"/>
    <cellStyle name="Zvýraznění 6 2" xfId="69" xr:uid="{00000000-0005-0000-0000-00000102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42"/>
  <sheetViews>
    <sheetView topLeftCell="M1" zoomScale="80" zoomScaleNormal="80" workbookViewId="0">
      <pane ySplit="3" topLeftCell="A118" activePane="bottomLeft" state="frozen"/>
      <selection activeCell="C1" sqref="C1"/>
      <selection pane="bottomLeft" activeCell="C142" sqref="C142"/>
    </sheetView>
  </sheetViews>
  <sheetFormatPr defaultRowHeight="14.4" x14ac:dyDescent="0.3"/>
  <cols>
    <col min="1" max="1" width="54.88671875" bestFit="1" customWidth="1"/>
    <col min="2" max="2" width="12.44140625" customWidth="1"/>
    <col min="3" max="3" width="13.6640625" customWidth="1"/>
    <col min="4" max="4" width="34.44140625" customWidth="1"/>
    <col min="5" max="6" width="9.88671875" style="9" customWidth="1"/>
    <col min="7" max="7" width="16.44140625" customWidth="1"/>
    <col min="8" max="11" width="17.44140625" customWidth="1"/>
    <col min="12" max="12" width="15.33203125" customWidth="1"/>
    <col min="13" max="13" width="16" customWidth="1"/>
    <col min="14" max="14" width="17.109375" customWidth="1"/>
    <col min="15" max="16" width="17.44140625" customWidth="1"/>
    <col min="17" max="17" width="16.5546875" customWidth="1"/>
    <col min="18" max="18" width="19.33203125" customWidth="1"/>
    <col min="19" max="21" width="16.5546875" customWidth="1"/>
    <col min="22" max="22" width="14.6640625" customWidth="1"/>
    <col min="23" max="23" width="16.109375" customWidth="1"/>
    <col min="24" max="24" width="17" hidden="1" customWidth="1"/>
  </cols>
  <sheetData>
    <row r="1" spans="1:24" ht="15" thickBot="1" x14ac:dyDescent="0.35"/>
    <row r="2" spans="1:24" ht="24" customHeight="1" thickBot="1" x14ac:dyDescent="0.4">
      <c r="G2" s="88">
        <v>2017</v>
      </c>
      <c r="H2" s="89"/>
      <c r="I2" s="89"/>
      <c r="J2" s="89"/>
      <c r="K2" s="89"/>
      <c r="L2" s="89"/>
      <c r="M2" s="89"/>
      <c r="N2" s="90"/>
      <c r="O2" s="144" t="s">
        <v>93</v>
      </c>
      <c r="P2" s="145"/>
      <c r="Q2" s="146"/>
      <c r="R2" s="142">
        <v>2016</v>
      </c>
      <c r="S2" s="142"/>
      <c r="T2" s="142"/>
      <c r="U2" s="143"/>
    </row>
    <row r="3" spans="1:24" ht="89.25" customHeight="1" thickBot="1" x14ac:dyDescent="0.35">
      <c r="A3" s="19" t="s">
        <v>0</v>
      </c>
      <c r="B3" s="1" t="s">
        <v>1</v>
      </c>
      <c r="C3" s="1" t="s">
        <v>2</v>
      </c>
      <c r="D3" s="1" t="s">
        <v>3</v>
      </c>
      <c r="E3" s="1" t="s">
        <v>82</v>
      </c>
      <c r="F3" s="27" t="s">
        <v>81</v>
      </c>
      <c r="G3" s="51" t="s">
        <v>87</v>
      </c>
      <c r="H3" s="51" t="s">
        <v>83</v>
      </c>
      <c r="I3" s="51" t="s">
        <v>85</v>
      </c>
      <c r="J3" s="51"/>
      <c r="K3" s="51" t="s">
        <v>95</v>
      </c>
      <c r="L3" s="52" t="s">
        <v>88</v>
      </c>
      <c r="M3" s="53" t="s">
        <v>89</v>
      </c>
      <c r="N3" s="21" t="s">
        <v>86</v>
      </c>
      <c r="O3" s="20" t="s">
        <v>90</v>
      </c>
      <c r="P3" s="20" t="s">
        <v>92</v>
      </c>
      <c r="Q3" s="20" t="s">
        <v>91</v>
      </c>
      <c r="R3" s="50" t="s">
        <v>87</v>
      </c>
      <c r="S3" s="39" t="s">
        <v>83</v>
      </c>
      <c r="T3" s="39" t="s">
        <v>94</v>
      </c>
      <c r="U3" s="39" t="s">
        <v>86</v>
      </c>
      <c r="V3" s="68" t="s">
        <v>96</v>
      </c>
      <c r="W3" s="68" t="s">
        <v>84</v>
      </c>
      <c r="X3" s="83" t="s">
        <v>107</v>
      </c>
    </row>
    <row r="4" spans="1:24" ht="24.9" customHeight="1" x14ac:dyDescent="0.3">
      <c r="A4" s="13" t="s">
        <v>24</v>
      </c>
      <c r="B4" s="14">
        <v>75009871</v>
      </c>
      <c r="C4" s="15">
        <v>2501716</v>
      </c>
      <c r="D4" s="13" t="s">
        <v>15</v>
      </c>
      <c r="E4" s="16">
        <v>4350</v>
      </c>
      <c r="F4" s="91">
        <v>1702</v>
      </c>
      <c r="G4" s="22">
        <v>6238900</v>
      </c>
      <c r="H4" s="31">
        <v>0</v>
      </c>
      <c r="I4" s="42">
        <v>4056000</v>
      </c>
      <c r="J4" s="84" t="s">
        <v>130</v>
      </c>
      <c r="K4" s="40">
        <v>594043</v>
      </c>
      <c r="L4" s="23">
        <v>2028000</v>
      </c>
      <c r="M4" s="31">
        <v>2028000</v>
      </c>
      <c r="N4" s="55">
        <f t="shared" ref="N4:N35" si="0">G4+H4+I4</f>
        <v>10294900</v>
      </c>
      <c r="O4" s="29">
        <v>-421837</v>
      </c>
      <c r="P4" s="47">
        <v>0</v>
      </c>
      <c r="Q4" s="31">
        <v>594043</v>
      </c>
      <c r="R4" s="57">
        <v>6274300</v>
      </c>
      <c r="S4" s="58">
        <v>0</v>
      </c>
      <c r="T4" s="59">
        <v>3005170</v>
      </c>
      <c r="U4" s="69">
        <f t="shared" ref="U4:U35" si="1">R4+S4+T4</f>
        <v>9279470</v>
      </c>
      <c r="V4" s="72">
        <f t="shared" ref="V4:V35" si="2">N4-U4</f>
        <v>1015430</v>
      </c>
      <c r="W4" s="73">
        <v>0</v>
      </c>
      <c r="X4" t="str">
        <f>CONCATENATE(F4,"?",E4)</f>
        <v>1702?4350</v>
      </c>
    </row>
    <row r="5" spans="1:24" ht="24.9" customHeight="1" x14ac:dyDescent="0.3">
      <c r="A5" s="2" t="s">
        <v>60</v>
      </c>
      <c r="B5" s="3">
        <v>75009897</v>
      </c>
      <c r="C5" s="4">
        <v>5431724</v>
      </c>
      <c r="D5" s="2" t="s">
        <v>15</v>
      </c>
      <c r="E5" s="8">
        <v>4350</v>
      </c>
      <c r="F5" s="26">
        <v>1703</v>
      </c>
      <c r="G5" s="11">
        <v>6199500</v>
      </c>
      <c r="H5" s="37">
        <v>0</v>
      </c>
      <c r="I5" s="43">
        <v>2753000</v>
      </c>
      <c r="J5" s="85" t="s">
        <v>200</v>
      </c>
      <c r="K5" s="36">
        <v>178610</v>
      </c>
      <c r="L5" s="10">
        <v>1376500</v>
      </c>
      <c r="M5" s="37">
        <v>1376500</v>
      </c>
      <c r="N5" s="54">
        <f t="shared" si="0"/>
        <v>8952500</v>
      </c>
      <c r="O5" s="17">
        <v>-5770</v>
      </c>
      <c r="P5" s="28">
        <v>0</v>
      </c>
      <c r="Q5" s="18">
        <v>1140945</v>
      </c>
      <c r="R5" s="60">
        <v>7020000</v>
      </c>
      <c r="S5" s="63">
        <v>0</v>
      </c>
      <c r="T5" s="64">
        <v>1192130</v>
      </c>
      <c r="U5" s="70">
        <f t="shared" si="1"/>
        <v>8212130</v>
      </c>
      <c r="V5" s="74">
        <f t="shared" si="2"/>
        <v>740370</v>
      </c>
      <c r="W5" s="75">
        <v>406700</v>
      </c>
      <c r="X5" t="str">
        <f t="shared" ref="X5:X68" si="3">CONCATENATE(F5,"?",E5)</f>
        <v>1703?4350</v>
      </c>
    </row>
    <row r="6" spans="1:24" ht="29.25" customHeight="1" x14ac:dyDescent="0.3">
      <c r="A6" s="2" t="s">
        <v>60</v>
      </c>
      <c r="B6" s="3">
        <v>75009897</v>
      </c>
      <c r="C6" s="4">
        <v>5188116</v>
      </c>
      <c r="D6" s="2" t="s">
        <v>32</v>
      </c>
      <c r="E6" s="8">
        <v>4351</v>
      </c>
      <c r="F6" s="26">
        <v>1703</v>
      </c>
      <c r="G6" s="11">
        <v>600000</v>
      </c>
      <c r="H6" s="37">
        <v>0</v>
      </c>
      <c r="I6" s="43">
        <v>163000</v>
      </c>
      <c r="J6" s="85" t="s">
        <v>199</v>
      </c>
      <c r="K6" s="36">
        <v>90592</v>
      </c>
      <c r="L6" s="10">
        <v>81500</v>
      </c>
      <c r="M6" s="37">
        <v>81500</v>
      </c>
      <c r="N6" s="54">
        <f t="shared" si="0"/>
        <v>763000</v>
      </c>
      <c r="O6" s="17">
        <v>0</v>
      </c>
      <c r="P6" s="28">
        <v>0</v>
      </c>
      <c r="Q6" s="18">
        <v>90592</v>
      </c>
      <c r="R6" s="60">
        <v>600000</v>
      </c>
      <c r="S6" s="63">
        <v>0</v>
      </c>
      <c r="T6" s="64">
        <v>72200</v>
      </c>
      <c r="U6" s="70">
        <f t="shared" si="1"/>
        <v>672200</v>
      </c>
      <c r="V6" s="74">
        <f t="shared" si="2"/>
        <v>90800</v>
      </c>
      <c r="W6" s="75">
        <v>0</v>
      </c>
      <c r="X6" t="str">
        <f t="shared" si="3"/>
        <v>1703?4351</v>
      </c>
    </row>
    <row r="7" spans="1:24" ht="24.9" customHeight="1" x14ac:dyDescent="0.3">
      <c r="A7" s="2" t="s">
        <v>60</v>
      </c>
      <c r="B7" s="3">
        <v>75009897</v>
      </c>
      <c r="C7" s="4">
        <v>5688683</v>
      </c>
      <c r="D7" s="2" t="s">
        <v>14</v>
      </c>
      <c r="E7" s="8">
        <v>4357</v>
      </c>
      <c r="F7" s="26">
        <v>1703</v>
      </c>
      <c r="G7" s="11">
        <v>453600</v>
      </c>
      <c r="H7" s="37">
        <v>0</v>
      </c>
      <c r="I7" s="43">
        <v>474000</v>
      </c>
      <c r="J7" s="85" t="s">
        <v>201</v>
      </c>
      <c r="K7" s="36">
        <v>35722</v>
      </c>
      <c r="L7" s="10">
        <v>237000</v>
      </c>
      <c r="M7" s="37">
        <v>237000</v>
      </c>
      <c r="N7" s="54">
        <f t="shared" si="0"/>
        <v>927600</v>
      </c>
      <c r="O7" s="17">
        <v>-83226</v>
      </c>
      <c r="P7" s="28">
        <v>0</v>
      </c>
      <c r="Q7" s="18">
        <v>227983</v>
      </c>
      <c r="R7" s="60">
        <v>488600</v>
      </c>
      <c r="S7" s="63">
        <v>0</v>
      </c>
      <c r="T7" s="64">
        <v>157620</v>
      </c>
      <c r="U7" s="70">
        <f t="shared" si="1"/>
        <v>646220</v>
      </c>
      <c r="V7" s="74">
        <f t="shared" si="2"/>
        <v>281380</v>
      </c>
      <c r="W7" s="75">
        <v>29800</v>
      </c>
      <c r="X7" t="str">
        <f t="shared" si="3"/>
        <v>1703?4357</v>
      </c>
    </row>
    <row r="8" spans="1:24" ht="24.9" customHeight="1" x14ac:dyDescent="0.3">
      <c r="A8" s="2" t="s">
        <v>60</v>
      </c>
      <c r="B8" s="3">
        <v>75009897</v>
      </c>
      <c r="C8" s="4">
        <v>6696492</v>
      </c>
      <c r="D8" s="2" t="s">
        <v>79</v>
      </c>
      <c r="E8" s="8">
        <v>4359</v>
      </c>
      <c r="F8" s="26">
        <v>1703</v>
      </c>
      <c r="G8" s="11">
        <v>500000</v>
      </c>
      <c r="H8" s="37">
        <v>0</v>
      </c>
      <c r="I8" s="43">
        <v>38000</v>
      </c>
      <c r="J8" s="85" t="s">
        <v>202</v>
      </c>
      <c r="K8" s="36">
        <v>19846</v>
      </c>
      <c r="L8" s="10">
        <v>38000</v>
      </c>
      <c r="M8" s="37">
        <v>0</v>
      </c>
      <c r="N8" s="54">
        <f t="shared" si="0"/>
        <v>538000</v>
      </c>
      <c r="O8" s="17">
        <v>0</v>
      </c>
      <c r="P8" s="28">
        <v>0</v>
      </c>
      <c r="Q8" s="18">
        <v>165643</v>
      </c>
      <c r="R8" s="60">
        <v>302000</v>
      </c>
      <c r="S8" s="63">
        <v>0</v>
      </c>
      <c r="T8" s="64">
        <v>70180</v>
      </c>
      <c r="U8" s="70">
        <f t="shared" si="1"/>
        <v>372180</v>
      </c>
      <c r="V8" s="74">
        <f t="shared" si="2"/>
        <v>165820</v>
      </c>
      <c r="W8" s="75">
        <v>0</v>
      </c>
      <c r="X8" t="str">
        <f t="shared" si="3"/>
        <v>1703?4359</v>
      </c>
    </row>
    <row r="9" spans="1:24" ht="24.9" customHeight="1" x14ac:dyDescent="0.3">
      <c r="A9" s="5" t="s">
        <v>65</v>
      </c>
      <c r="B9" s="6">
        <v>75009889</v>
      </c>
      <c r="C9" s="7">
        <v>7402278</v>
      </c>
      <c r="D9" s="5" t="s">
        <v>5</v>
      </c>
      <c r="E9" s="8">
        <v>4354</v>
      </c>
      <c r="F9" s="26">
        <v>1704</v>
      </c>
      <c r="G9" s="11">
        <v>1301700</v>
      </c>
      <c r="H9" s="37">
        <v>0</v>
      </c>
      <c r="I9" s="43">
        <v>396000</v>
      </c>
      <c r="J9" s="85" t="s">
        <v>208</v>
      </c>
      <c r="K9" s="36">
        <v>91277</v>
      </c>
      <c r="L9" s="10">
        <v>198000</v>
      </c>
      <c r="M9" s="37">
        <v>198000</v>
      </c>
      <c r="N9" s="54">
        <f t="shared" si="0"/>
        <v>1697700</v>
      </c>
      <c r="O9" s="17">
        <v>291574</v>
      </c>
      <c r="P9" s="28">
        <v>0</v>
      </c>
      <c r="Q9" s="18">
        <v>91277</v>
      </c>
      <c r="R9" s="60">
        <v>1112000</v>
      </c>
      <c r="S9" s="63">
        <v>0</v>
      </c>
      <c r="T9" s="64">
        <v>871470</v>
      </c>
      <c r="U9" s="70">
        <f t="shared" si="1"/>
        <v>1983470</v>
      </c>
      <c r="V9" s="74">
        <f t="shared" si="2"/>
        <v>-285770</v>
      </c>
      <c r="W9" s="75">
        <v>85400</v>
      </c>
      <c r="X9" t="str">
        <f t="shared" si="3"/>
        <v>1704?4354</v>
      </c>
    </row>
    <row r="10" spans="1:24" ht="24.9" customHeight="1" x14ac:dyDescent="0.3">
      <c r="A10" s="5" t="s">
        <v>65</v>
      </c>
      <c r="B10" s="6">
        <v>75009889</v>
      </c>
      <c r="C10" s="7">
        <v>1128473</v>
      </c>
      <c r="D10" s="5" t="s">
        <v>7</v>
      </c>
      <c r="E10" s="8">
        <v>4357</v>
      </c>
      <c r="F10" s="26">
        <v>1704</v>
      </c>
      <c r="G10" s="11">
        <v>5656500</v>
      </c>
      <c r="H10" s="37">
        <v>0</v>
      </c>
      <c r="I10" s="43">
        <v>3961000</v>
      </c>
      <c r="J10" s="85" t="s">
        <v>207</v>
      </c>
      <c r="K10" s="36">
        <v>272224</v>
      </c>
      <c r="L10" s="10">
        <v>1980500</v>
      </c>
      <c r="M10" s="37">
        <v>1980500</v>
      </c>
      <c r="N10" s="54">
        <f t="shared" si="0"/>
        <v>9617500</v>
      </c>
      <c r="O10" s="17">
        <v>49262</v>
      </c>
      <c r="P10" s="28">
        <v>0</v>
      </c>
      <c r="Q10" s="18">
        <v>272224</v>
      </c>
      <c r="R10" s="60">
        <v>5282000</v>
      </c>
      <c r="S10" s="63">
        <v>0</v>
      </c>
      <c r="T10" s="64">
        <v>4483510</v>
      </c>
      <c r="U10" s="70">
        <f t="shared" si="1"/>
        <v>9765510</v>
      </c>
      <c r="V10" s="74">
        <f t="shared" si="2"/>
        <v>-148010</v>
      </c>
      <c r="W10" s="75">
        <v>371000</v>
      </c>
      <c r="X10" t="str">
        <f t="shared" si="3"/>
        <v>1704?4357</v>
      </c>
    </row>
    <row r="11" spans="1:24" ht="27.75" customHeight="1" x14ac:dyDescent="0.3">
      <c r="A11" s="2" t="s">
        <v>20</v>
      </c>
      <c r="B11" s="3">
        <v>873501</v>
      </c>
      <c r="C11" s="4">
        <v>1178542</v>
      </c>
      <c r="D11" s="2" t="s">
        <v>14</v>
      </c>
      <c r="E11" s="8">
        <v>4357</v>
      </c>
      <c r="F11" s="25">
        <v>1707</v>
      </c>
      <c r="G11" s="11">
        <v>4809100</v>
      </c>
      <c r="H11" s="37">
        <v>0</v>
      </c>
      <c r="I11" s="43">
        <v>1127000</v>
      </c>
      <c r="J11" s="85" t="s">
        <v>126</v>
      </c>
      <c r="K11" s="36">
        <v>162130</v>
      </c>
      <c r="L11" s="10">
        <v>563500</v>
      </c>
      <c r="M11" s="37">
        <v>563500</v>
      </c>
      <c r="N11" s="54">
        <f t="shared" si="0"/>
        <v>5936100</v>
      </c>
      <c r="O11" s="17">
        <v>243520</v>
      </c>
      <c r="P11" s="28">
        <v>0</v>
      </c>
      <c r="Q11" s="18">
        <v>162130</v>
      </c>
      <c r="R11" s="60">
        <v>5574600</v>
      </c>
      <c r="S11" s="61">
        <v>0</v>
      </c>
      <c r="T11" s="62">
        <v>757920</v>
      </c>
      <c r="U11" s="70">
        <f t="shared" si="1"/>
        <v>6332520</v>
      </c>
      <c r="V11" s="74">
        <f t="shared" si="2"/>
        <v>-396420</v>
      </c>
      <c r="W11" s="75">
        <v>315500</v>
      </c>
      <c r="X11" t="str">
        <f t="shared" si="3"/>
        <v>1707?4357</v>
      </c>
    </row>
    <row r="12" spans="1:24" ht="30" customHeight="1" x14ac:dyDescent="0.3">
      <c r="A12" s="2" t="s">
        <v>78</v>
      </c>
      <c r="B12" s="3">
        <v>873497</v>
      </c>
      <c r="C12" s="4">
        <v>4746258</v>
      </c>
      <c r="D12" s="2" t="s">
        <v>5</v>
      </c>
      <c r="E12" s="8">
        <v>4354</v>
      </c>
      <c r="F12" s="26">
        <v>1708</v>
      </c>
      <c r="G12" s="11">
        <v>2477300</v>
      </c>
      <c r="H12" s="37">
        <v>0</v>
      </c>
      <c r="I12" s="43">
        <v>289000</v>
      </c>
      <c r="J12" s="85" t="s">
        <v>236</v>
      </c>
      <c r="K12" s="36">
        <v>36447</v>
      </c>
      <c r="L12" s="10">
        <v>144500</v>
      </c>
      <c r="M12" s="37">
        <v>144500</v>
      </c>
      <c r="N12" s="54">
        <f t="shared" si="0"/>
        <v>2766300</v>
      </c>
      <c r="O12" s="17">
        <v>19632</v>
      </c>
      <c r="P12" s="28">
        <v>0</v>
      </c>
      <c r="Q12" s="18">
        <v>36447</v>
      </c>
      <c r="R12" s="60">
        <v>2504900</v>
      </c>
      <c r="S12" s="61">
        <v>0</v>
      </c>
      <c r="T12" s="62">
        <v>407210</v>
      </c>
      <c r="U12" s="70">
        <f t="shared" si="1"/>
        <v>2912110</v>
      </c>
      <c r="V12" s="74">
        <f t="shared" si="2"/>
        <v>-145810</v>
      </c>
      <c r="W12" s="75">
        <v>162500</v>
      </c>
      <c r="X12" t="str">
        <f t="shared" si="3"/>
        <v>1708?4354</v>
      </c>
    </row>
    <row r="13" spans="1:24" ht="29.25" customHeight="1" x14ac:dyDescent="0.3">
      <c r="A13" s="5" t="s">
        <v>78</v>
      </c>
      <c r="B13" s="6">
        <v>873497</v>
      </c>
      <c r="C13" s="7">
        <v>7605862</v>
      </c>
      <c r="D13" s="5" t="s">
        <v>10</v>
      </c>
      <c r="E13" s="8">
        <v>4355</v>
      </c>
      <c r="F13" s="26">
        <v>1708</v>
      </c>
      <c r="G13" s="11">
        <v>318100</v>
      </c>
      <c r="H13" s="37">
        <v>0</v>
      </c>
      <c r="I13" s="43">
        <v>11000</v>
      </c>
      <c r="J13" s="85" t="s">
        <v>238</v>
      </c>
      <c r="K13" s="36">
        <v>11000</v>
      </c>
      <c r="L13" s="10">
        <v>11000</v>
      </c>
      <c r="M13" s="37">
        <v>0</v>
      </c>
      <c r="N13" s="54">
        <f t="shared" si="0"/>
        <v>329100</v>
      </c>
      <c r="O13" s="17">
        <v>6300</v>
      </c>
      <c r="P13" s="28">
        <v>0</v>
      </c>
      <c r="Q13" s="18">
        <v>11430</v>
      </c>
      <c r="R13" s="60">
        <v>216300</v>
      </c>
      <c r="S13" s="61">
        <v>0</v>
      </c>
      <c r="T13" s="62">
        <v>46020</v>
      </c>
      <c r="U13" s="70">
        <f t="shared" si="1"/>
        <v>262320</v>
      </c>
      <c r="V13" s="74">
        <f t="shared" si="2"/>
        <v>66780</v>
      </c>
      <c r="W13" s="75">
        <v>2900</v>
      </c>
      <c r="X13" t="str">
        <f t="shared" si="3"/>
        <v>1708?4355</v>
      </c>
    </row>
    <row r="14" spans="1:24" ht="28.5" customHeight="1" x14ac:dyDescent="0.3">
      <c r="A14" s="2" t="s">
        <v>78</v>
      </c>
      <c r="B14" s="3">
        <v>873497</v>
      </c>
      <c r="C14" s="4">
        <v>4573207</v>
      </c>
      <c r="D14" s="2" t="s">
        <v>9</v>
      </c>
      <c r="E14" s="8">
        <v>4356</v>
      </c>
      <c r="F14" s="26">
        <v>1708</v>
      </c>
      <c r="G14" s="11">
        <v>350400</v>
      </c>
      <c r="H14" s="37">
        <v>0</v>
      </c>
      <c r="I14" s="43">
        <v>16000</v>
      </c>
      <c r="J14" s="85" t="s">
        <v>235</v>
      </c>
      <c r="K14" s="36">
        <v>15920</v>
      </c>
      <c r="L14" s="10">
        <v>16000</v>
      </c>
      <c r="M14" s="37">
        <v>0</v>
      </c>
      <c r="N14" s="54">
        <f t="shared" si="0"/>
        <v>366400</v>
      </c>
      <c r="O14" s="17">
        <v>2118</v>
      </c>
      <c r="P14" s="28">
        <v>0</v>
      </c>
      <c r="Q14" s="18">
        <v>15920</v>
      </c>
      <c r="R14" s="60">
        <v>290900</v>
      </c>
      <c r="S14" s="61">
        <v>0</v>
      </c>
      <c r="T14" s="62">
        <v>33700</v>
      </c>
      <c r="U14" s="70">
        <f t="shared" si="1"/>
        <v>324600</v>
      </c>
      <c r="V14" s="74">
        <f t="shared" si="2"/>
        <v>41800</v>
      </c>
      <c r="W14" s="75">
        <v>22900</v>
      </c>
      <c r="X14" t="str">
        <f t="shared" si="3"/>
        <v>1708?4356</v>
      </c>
    </row>
    <row r="15" spans="1:24" ht="29.25" customHeight="1" x14ac:dyDescent="0.3">
      <c r="A15" s="2" t="s">
        <v>78</v>
      </c>
      <c r="B15" s="3">
        <v>873497</v>
      </c>
      <c r="C15" s="4">
        <v>6755296</v>
      </c>
      <c r="D15" s="2" t="s">
        <v>7</v>
      </c>
      <c r="E15" s="8">
        <v>4357</v>
      </c>
      <c r="F15" s="26">
        <v>1708</v>
      </c>
      <c r="G15" s="11">
        <v>8687300</v>
      </c>
      <c r="H15" s="37">
        <v>0</v>
      </c>
      <c r="I15" s="43">
        <v>1715000</v>
      </c>
      <c r="J15" s="85" t="s">
        <v>237</v>
      </c>
      <c r="K15" s="36">
        <v>391870</v>
      </c>
      <c r="L15" s="10">
        <v>857500</v>
      </c>
      <c r="M15" s="37">
        <v>857500</v>
      </c>
      <c r="N15" s="54">
        <f t="shared" si="0"/>
        <v>10402300</v>
      </c>
      <c r="O15" s="17">
        <v>343265</v>
      </c>
      <c r="P15" s="28">
        <v>0</v>
      </c>
      <c r="Q15" s="18">
        <v>391870</v>
      </c>
      <c r="R15" s="60">
        <v>9289800</v>
      </c>
      <c r="S15" s="61">
        <v>0</v>
      </c>
      <c r="T15" s="62">
        <v>1633600</v>
      </c>
      <c r="U15" s="70">
        <f t="shared" si="1"/>
        <v>10923400</v>
      </c>
      <c r="V15" s="74">
        <f t="shared" si="2"/>
        <v>-521100</v>
      </c>
      <c r="W15" s="75">
        <v>569800</v>
      </c>
      <c r="X15" t="str">
        <f t="shared" si="3"/>
        <v>1708?4357</v>
      </c>
    </row>
    <row r="16" spans="1:24" ht="24.9" customHeight="1" x14ac:dyDescent="0.3">
      <c r="A16" s="2" t="s">
        <v>78</v>
      </c>
      <c r="B16" s="3">
        <v>873497</v>
      </c>
      <c r="C16" s="4">
        <v>4053970</v>
      </c>
      <c r="D16" s="2" t="s">
        <v>79</v>
      </c>
      <c r="E16" s="8">
        <v>4359</v>
      </c>
      <c r="F16" s="26">
        <v>1708</v>
      </c>
      <c r="G16" s="11">
        <v>250000</v>
      </c>
      <c r="H16" s="37">
        <v>0</v>
      </c>
      <c r="I16" s="43">
        <v>21000</v>
      </c>
      <c r="J16" s="85" t="s">
        <v>234</v>
      </c>
      <c r="K16" s="36">
        <v>21000</v>
      </c>
      <c r="L16" s="10">
        <v>21000</v>
      </c>
      <c r="M16" s="37">
        <v>0</v>
      </c>
      <c r="N16" s="54">
        <f t="shared" si="0"/>
        <v>271000</v>
      </c>
      <c r="O16" s="17">
        <v>21074</v>
      </c>
      <c r="P16" s="28">
        <v>0</v>
      </c>
      <c r="Q16" s="18">
        <v>21230</v>
      </c>
      <c r="R16" s="60">
        <v>0</v>
      </c>
      <c r="S16" s="61">
        <v>0</v>
      </c>
      <c r="T16" s="62">
        <v>75600</v>
      </c>
      <c r="U16" s="70">
        <f t="shared" si="1"/>
        <v>75600</v>
      </c>
      <c r="V16" s="74">
        <f t="shared" si="2"/>
        <v>195400</v>
      </c>
      <c r="W16" s="75">
        <v>0</v>
      </c>
      <c r="X16" t="str">
        <f t="shared" si="3"/>
        <v>1708?4359</v>
      </c>
    </row>
    <row r="17" spans="1:24" ht="24.9" customHeight="1" x14ac:dyDescent="0.3">
      <c r="A17" s="2" t="s">
        <v>36</v>
      </c>
      <c r="B17" s="3">
        <v>873624</v>
      </c>
      <c r="C17" s="4">
        <v>4753016</v>
      </c>
      <c r="D17" s="2" t="s">
        <v>15</v>
      </c>
      <c r="E17" s="8">
        <v>4350</v>
      </c>
      <c r="F17" s="26">
        <v>1709</v>
      </c>
      <c r="G17" s="11">
        <v>250000</v>
      </c>
      <c r="H17" s="37">
        <v>0</v>
      </c>
      <c r="I17" s="43">
        <v>79000</v>
      </c>
      <c r="J17" s="85" t="s">
        <v>152</v>
      </c>
      <c r="K17" s="36">
        <v>16685</v>
      </c>
      <c r="L17" s="10">
        <v>79000</v>
      </c>
      <c r="M17" s="37">
        <v>0</v>
      </c>
      <c r="N17" s="54">
        <f t="shared" si="0"/>
        <v>329000</v>
      </c>
      <c r="O17" s="17">
        <v>16832</v>
      </c>
      <c r="P17" s="28">
        <v>0</v>
      </c>
      <c r="Q17" s="18">
        <v>16685</v>
      </c>
      <c r="R17" s="60">
        <v>288900</v>
      </c>
      <c r="S17" s="63">
        <v>0</v>
      </c>
      <c r="T17" s="64">
        <v>56660</v>
      </c>
      <c r="U17" s="70">
        <f t="shared" si="1"/>
        <v>345560</v>
      </c>
      <c r="V17" s="74">
        <f t="shared" si="2"/>
        <v>-16560</v>
      </c>
      <c r="W17" s="75">
        <v>16400</v>
      </c>
      <c r="X17" t="str">
        <f t="shared" si="3"/>
        <v>1709?4350</v>
      </c>
    </row>
    <row r="18" spans="1:24" ht="24.9" customHeight="1" x14ac:dyDescent="0.3">
      <c r="A18" s="2" t="s">
        <v>36</v>
      </c>
      <c r="B18" s="3">
        <v>873624</v>
      </c>
      <c r="C18" s="4">
        <v>1393345</v>
      </c>
      <c r="D18" s="2" t="s">
        <v>6</v>
      </c>
      <c r="E18" s="8">
        <v>4351</v>
      </c>
      <c r="F18" s="26">
        <v>1709</v>
      </c>
      <c r="G18" s="11">
        <v>0</v>
      </c>
      <c r="H18" s="37">
        <v>53600</v>
      </c>
      <c r="I18" s="43">
        <v>2000</v>
      </c>
      <c r="J18" s="85" t="s">
        <v>151</v>
      </c>
      <c r="K18" s="36">
        <v>2000</v>
      </c>
      <c r="L18" s="10">
        <v>2000</v>
      </c>
      <c r="M18" s="37">
        <v>0</v>
      </c>
      <c r="N18" s="54">
        <f t="shared" si="0"/>
        <v>55600</v>
      </c>
      <c r="O18" s="17">
        <v>0</v>
      </c>
      <c r="P18" s="28">
        <v>0</v>
      </c>
      <c r="Q18" s="18">
        <v>2079</v>
      </c>
      <c r="R18" s="60">
        <v>17100</v>
      </c>
      <c r="S18" s="63">
        <v>18000</v>
      </c>
      <c r="T18" s="64">
        <v>2150</v>
      </c>
      <c r="U18" s="70">
        <f t="shared" si="1"/>
        <v>37250</v>
      </c>
      <c r="V18" s="74">
        <f t="shared" si="2"/>
        <v>18350</v>
      </c>
      <c r="W18" s="75">
        <v>0</v>
      </c>
      <c r="X18" t="str">
        <f t="shared" si="3"/>
        <v>1709?4351</v>
      </c>
    </row>
    <row r="19" spans="1:24" ht="24.9" customHeight="1" x14ac:dyDescent="0.3">
      <c r="A19" s="2" t="s">
        <v>36</v>
      </c>
      <c r="B19" s="3">
        <v>873624</v>
      </c>
      <c r="C19" s="4">
        <v>4353000</v>
      </c>
      <c r="D19" s="2" t="s">
        <v>32</v>
      </c>
      <c r="E19" s="8">
        <v>4351</v>
      </c>
      <c r="F19" s="26">
        <v>1709</v>
      </c>
      <c r="G19" s="11">
        <v>51000</v>
      </c>
      <c r="H19" s="37">
        <v>0</v>
      </c>
      <c r="I19" s="43">
        <v>10000</v>
      </c>
      <c r="J19" s="85" t="s">
        <v>151</v>
      </c>
      <c r="K19" s="36">
        <v>3177</v>
      </c>
      <c r="L19" s="10">
        <v>10000</v>
      </c>
      <c r="M19" s="37">
        <v>0</v>
      </c>
      <c r="N19" s="54">
        <f t="shared" si="0"/>
        <v>61000</v>
      </c>
      <c r="O19" s="17">
        <v>0</v>
      </c>
      <c r="P19" s="28">
        <v>0</v>
      </c>
      <c r="Q19" s="18">
        <v>3177</v>
      </c>
      <c r="R19" s="60">
        <v>45000</v>
      </c>
      <c r="S19" s="63">
        <v>0</v>
      </c>
      <c r="T19" s="64">
        <v>12750</v>
      </c>
      <c r="U19" s="70">
        <f t="shared" si="1"/>
        <v>57750</v>
      </c>
      <c r="V19" s="74">
        <f t="shared" si="2"/>
        <v>3250</v>
      </c>
      <c r="W19" s="75">
        <v>0</v>
      </c>
      <c r="X19" t="str">
        <f t="shared" si="3"/>
        <v>1709?4351</v>
      </c>
    </row>
    <row r="20" spans="1:24" ht="24.9" customHeight="1" x14ac:dyDescent="0.3">
      <c r="A20" s="2" t="s">
        <v>36</v>
      </c>
      <c r="B20" s="3">
        <v>873624</v>
      </c>
      <c r="C20" s="4">
        <v>9860216</v>
      </c>
      <c r="D20" s="2" t="s">
        <v>5</v>
      </c>
      <c r="E20" s="8">
        <v>4354</v>
      </c>
      <c r="F20" s="26">
        <v>1709</v>
      </c>
      <c r="G20" s="11">
        <v>2213000</v>
      </c>
      <c r="H20" s="37">
        <v>0</v>
      </c>
      <c r="I20" s="43">
        <v>96000</v>
      </c>
      <c r="J20" s="85" t="s">
        <v>154</v>
      </c>
      <c r="K20" s="36">
        <v>96000</v>
      </c>
      <c r="L20" s="10">
        <v>96000</v>
      </c>
      <c r="M20" s="37">
        <v>0</v>
      </c>
      <c r="N20" s="54">
        <f t="shared" si="0"/>
        <v>2309000</v>
      </c>
      <c r="O20" s="17">
        <v>61031</v>
      </c>
      <c r="P20" s="28">
        <v>0</v>
      </c>
      <c r="Q20" s="18">
        <v>96059</v>
      </c>
      <c r="R20" s="60">
        <v>1311700</v>
      </c>
      <c r="S20" s="63">
        <v>0</v>
      </c>
      <c r="T20" s="64">
        <v>294210</v>
      </c>
      <c r="U20" s="70">
        <f t="shared" si="1"/>
        <v>1605910</v>
      </c>
      <c r="V20" s="74">
        <f t="shared" si="2"/>
        <v>703090</v>
      </c>
      <c r="W20" s="75">
        <v>145200</v>
      </c>
      <c r="X20" t="str">
        <f t="shared" si="3"/>
        <v>1709?4354</v>
      </c>
    </row>
    <row r="21" spans="1:24" ht="24.9" customHeight="1" x14ac:dyDescent="0.3">
      <c r="A21" s="2" t="s">
        <v>36</v>
      </c>
      <c r="B21" s="3">
        <v>873624</v>
      </c>
      <c r="C21" s="4">
        <v>6273204</v>
      </c>
      <c r="D21" s="2" t="s">
        <v>7</v>
      </c>
      <c r="E21" s="8">
        <v>4357</v>
      </c>
      <c r="F21" s="26">
        <v>1709</v>
      </c>
      <c r="G21" s="11">
        <v>7688400</v>
      </c>
      <c r="H21" s="37">
        <v>0</v>
      </c>
      <c r="I21" s="43">
        <v>552000</v>
      </c>
      <c r="J21" s="85" t="s">
        <v>153</v>
      </c>
      <c r="K21" s="36">
        <v>551572</v>
      </c>
      <c r="L21" s="10">
        <v>276000</v>
      </c>
      <c r="M21" s="37">
        <v>276000</v>
      </c>
      <c r="N21" s="54">
        <f t="shared" si="0"/>
        <v>8240400</v>
      </c>
      <c r="O21" s="17">
        <v>369526</v>
      </c>
      <c r="P21" s="28">
        <v>0</v>
      </c>
      <c r="Q21" s="18">
        <v>717808</v>
      </c>
      <c r="R21" s="60">
        <v>7310000</v>
      </c>
      <c r="S21" s="63">
        <v>0</v>
      </c>
      <c r="T21" s="64">
        <v>1085890</v>
      </c>
      <c r="U21" s="70">
        <f t="shared" si="1"/>
        <v>8395890</v>
      </c>
      <c r="V21" s="74">
        <f t="shared" si="2"/>
        <v>-155490</v>
      </c>
      <c r="W21" s="75">
        <v>504200</v>
      </c>
      <c r="X21" t="str">
        <f t="shared" si="3"/>
        <v>1709?4357</v>
      </c>
    </row>
    <row r="22" spans="1:24" ht="24.9" customHeight="1" x14ac:dyDescent="0.3">
      <c r="A22" s="2" t="s">
        <v>23</v>
      </c>
      <c r="B22" s="3">
        <v>873683</v>
      </c>
      <c r="C22" s="4">
        <v>8060909</v>
      </c>
      <c r="D22" s="2" t="s">
        <v>15</v>
      </c>
      <c r="E22" s="8">
        <v>4350</v>
      </c>
      <c r="F22" s="25">
        <v>1710</v>
      </c>
      <c r="G22" s="11">
        <v>3323200</v>
      </c>
      <c r="H22" s="37">
        <v>0</v>
      </c>
      <c r="I22" s="43">
        <v>2663000</v>
      </c>
      <c r="J22" s="85" t="s">
        <v>129</v>
      </c>
      <c r="K22" s="36">
        <v>232406</v>
      </c>
      <c r="L22" s="10">
        <v>1331500</v>
      </c>
      <c r="M22" s="37">
        <v>1331500</v>
      </c>
      <c r="N22" s="54">
        <f t="shared" si="0"/>
        <v>5986200</v>
      </c>
      <c r="O22" s="17">
        <v>75638</v>
      </c>
      <c r="P22" s="28">
        <v>0</v>
      </c>
      <c r="Q22" s="18">
        <v>232406</v>
      </c>
      <c r="R22" s="60">
        <v>1803000</v>
      </c>
      <c r="S22" s="61">
        <v>0</v>
      </c>
      <c r="T22" s="62">
        <v>4168790</v>
      </c>
      <c r="U22" s="70">
        <f t="shared" si="1"/>
        <v>5971790</v>
      </c>
      <c r="V22" s="74">
        <f t="shared" si="2"/>
        <v>14410</v>
      </c>
      <c r="W22" s="75">
        <v>142100</v>
      </c>
      <c r="X22" t="str">
        <f t="shared" si="3"/>
        <v>1710?4350</v>
      </c>
    </row>
    <row r="23" spans="1:24" ht="24.9" customHeight="1" x14ac:dyDescent="0.3">
      <c r="A23" s="2" t="s">
        <v>52</v>
      </c>
      <c r="B23" s="3">
        <v>48677744</v>
      </c>
      <c r="C23" s="4">
        <v>9446973</v>
      </c>
      <c r="D23" s="2" t="s">
        <v>15</v>
      </c>
      <c r="E23" s="8">
        <v>4350</v>
      </c>
      <c r="F23" s="26">
        <v>1711</v>
      </c>
      <c r="G23" s="11">
        <v>5546400</v>
      </c>
      <c r="H23" s="37">
        <v>0</v>
      </c>
      <c r="I23" s="43">
        <v>2841000</v>
      </c>
      <c r="J23" s="85" t="s">
        <v>187</v>
      </c>
      <c r="K23" s="36">
        <v>1040556</v>
      </c>
      <c r="L23" s="10">
        <v>1420500</v>
      </c>
      <c r="M23" s="37">
        <v>1420500</v>
      </c>
      <c r="N23" s="54">
        <f t="shared" si="0"/>
        <v>8387400</v>
      </c>
      <c r="O23" s="17">
        <v>1638104</v>
      </c>
      <c r="P23" s="28">
        <v>0</v>
      </c>
      <c r="Q23" s="18">
        <v>1040556</v>
      </c>
      <c r="R23" s="60">
        <v>5836300</v>
      </c>
      <c r="S23" s="61">
        <v>0</v>
      </c>
      <c r="T23" s="62">
        <v>3302530</v>
      </c>
      <c r="U23" s="70">
        <f t="shared" si="1"/>
        <v>9138830</v>
      </c>
      <c r="V23" s="74">
        <f t="shared" si="2"/>
        <v>-751430</v>
      </c>
      <c r="W23" s="75">
        <v>153600</v>
      </c>
      <c r="X23" t="str">
        <f t="shared" si="3"/>
        <v>1711?4350</v>
      </c>
    </row>
    <row r="24" spans="1:24" ht="24.9" customHeight="1" x14ac:dyDescent="0.3">
      <c r="A24" s="2" t="s">
        <v>52</v>
      </c>
      <c r="B24" s="3">
        <v>48677744</v>
      </c>
      <c r="C24" s="4">
        <v>1002500</v>
      </c>
      <c r="D24" s="2" t="s">
        <v>32</v>
      </c>
      <c r="E24" s="8">
        <v>4351</v>
      </c>
      <c r="F24" s="26">
        <v>1711</v>
      </c>
      <c r="G24" s="11">
        <v>364000</v>
      </c>
      <c r="H24" s="37">
        <v>0</v>
      </c>
      <c r="I24" s="43">
        <v>188000</v>
      </c>
      <c r="J24" s="85" t="s">
        <v>185</v>
      </c>
      <c r="K24" s="36">
        <v>28869</v>
      </c>
      <c r="L24" s="10">
        <v>94000</v>
      </c>
      <c r="M24" s="37">
        <v>94000</v>
      </c>
      <c r="N24" s="54">
        <f t="shared" si="0"/>
        <v>552000</v>
      </c>
      <c r="O24" s="17">
        <v>0</v>
      </c>
      <c r="P24" s="28">
        <v>0</v>
      </c>
      <c r="Q24" s="18">
        <v>28869</v>
      </c>
      <c r="R24" s="60">
        <v>250900</v>
      </c>
      <c r="S24" s="61">
        <v>0</v>
      </c>
      <c r="T24" s="62">
        <v>272350</v>
      </c>
      <c r="U24" s="70">
        <f t="shared" si="1"/>
        <v>523250</v>
      </c>
      <c r="V24" s="74">
        <f t="shared" si="2"/>
        <v>28750</v>
      </c>
      <c r="W24" s="75">
        <v>0</v>
      </c>
      <c r="X24" t="str">
        <f t="shared" si="3"/>
        <v>1711?4351</v>
      </c>
    </row>
    <row r="25" spans="1:24" ht="24.9" customHeight="1" x14ac:dyDescent="0.3">
      <c r="A25" s="2" t="s">
        <v>52</v>
      </c>
      <c r="B25" s="3">
        <v>48677744</v>
      </c>
      <c r="C25" s="4">
        <v>8111226</v>
      </c>
      <c r="D25" s="2" t="s">
        <v>14</v>
      </c>
      <c r="E25" s="8">
        <v>4357</v>
      </c>
      <c r="F25" s="26">
        <v>1711</v>
      </c>
      <c r="G25" s="11">
        <v>5116100</v>
      </c>
      <c r="H25" s="37">
        <v>0</v>
      </c>
      <c r="I25" s="43">
        <v>5071000</v>
      </c>
      <c r="J25" s="85" t="s">
        <v>186</v>
      </c>
      <c r="K25" s="36">
        <v>1627536</v>
      </c>
      <c r="L25" s="10">
        <v>2535500</v>
      </c>
      <c r="M25" s="37">
        <v>2535500</v>
      </c>
      <c r="N25" s="54">
        <f t="shared" si="0"/>
        <v>10187100</v>
      </c>
      <c r="O25" s="17">
        <v>473174</v>
      </c>
      <c r="P25" s="28">
        <v>0</v>
      </c>
      <c r="Q25" s="18">
        <v>1627536</v>
      </c>
      <c r="R25" s="60">
        <v>6847000</v>
      </c>
      <c r="S25" s="61">
        <v>0</v>
      </c>
      <c r="T25" s="62">
        <v>2521680</v>
      </c>
      <c r="U25" s="70">
        <f t="shared" si="1"/>
        <v>9368680</v>
      </c>
      <c r="V25" s="74">
        <f t="shared" si="2"/>
        <v>818420</v>
      </c>
      <c r="W25" s="75">
        <v>335600</v>
      </c>
      <c r="X25" t="str">
        <f t="shared" si="3"/>
        <v>1711?4357</v>
      </c>
    </row>
    <row r="26" spans="1:24" ht="24.9" customHeight="1" x14ac:dyDescent="0.3">
      <c r="A26" s="2" t="s">
        <v>25</v>
      </c>
      <c r="B26" s="3">
        <v>48677701</v>
      </c>
      <c r="C26" s="4">
        <v>7485803</v>
      </c>
      <c r="D26" s="2" t="s">
        <v>6</v>
      </c>
      <c r="E26" s="8">
        <v>4351</v>
      </c>
      <c r="F26" s="26">
        <v>1712</v>
      </c>
      <c r="G26" s="11">
        <v>0</v>
      </c>
      <c r="H26" s="37">
        <v>216000</v>
      </c>
      <c r="I26" s="43">
        <v>11000</v>
      </c>
      <c r="J26" s="85" t="s">
        <v>132</v>
      </c>
      <c r="K26" s="36">
        <v>10500</v>
      </c>
      <c r="L26" s="10">
        <v>11000</v>
      </c>
      <c r="M26" s="37">
        <v>0</v>
      </c>
      <c r="N26" s="54">
        <f t="shared" si="0"/>
        <v>227000</v>
      </c>
      <c r="O26" s="17">
        <v>0</v>
      </c>
      <c r="P26" s="28">
        <v>0</v>
      </c>
      <c r="Q26" s="18">
        <v>10500</v>
      </c>
      <c r="R26" s="60">
        <v>69975</v>
      </c>
      <c r="S26" s="61">
        <v>54000</v>
      </c>
      <c r="T26" s="62">
        <v>10100</v>
      </c>
      <c r="U26" s="70">
        <f t="shared" si="1"/>
        <v>134075</v>
      </c>
      <c r="V26" s="74">
        <f t="shared" si="2"/>
        <v>92925</v>
      </c>
      <c r="W26" s="75">
        <v>0</v>
      </c>
      <c r="X26" t="str">
        <f t="shared" si="3"/>
        <v>1712?4351</v>
      </c>
    </row>
    <row r="27" spans="1:24" ht="24.9" customHeight="1" x14ac:dyDescent="0.3">
      <c r="A27" s="2" t="s">
        <v>25</v>
      </c>
      <c r="B27" s="3">
        <v>48677701</v>
      </c>
      <c r="C27" s="4">
        <v>1652842</v>
      </c>
      <c r="D27" s="2" t="s">
        <v>7</v>
      </c>
      <c r="E27" s="8">
        <v>4357</v>
      </c>
      <c r="F27" s="26">
        <v>1712</v>
      </c>
      <c r="G27" s="11">
        <v>8312900</v>
      </c>
      <c r="H27" s="37">
        <v>0</v>
      </c>
      <c r="I27" s="43">
        <v>1996000</v>
      </c>
      <c r="J27" s="85" t="s">
        <v>131</v>
      </c>
      <c r="K27" s="36">
        <v>621385</v>
      </c>
      <c r="L27" s="10">
        <v>998000</v>
      </c>
      <c r="M27" s="37">
        <v>998000</v>
      </c>
      <c r="N27" s="54">
        <f t="shared" si="0"/>
        <v>10308900</v>
      </c>
      <c r="O27" s="17">
        <v>176976</v>
      </c>
      <c r="P27" s="28">
        <v>0</v>
      </c>
      <c r="Q27" s="18">
        <v>621385</v>
      </c>
      <c r="R27" s="60">
        <v>8046600</v>
      </c>
      <c r="S27" s="61">
        <v>0</v>
      </c>
      <c r="T27" s="62">
        <v>2363510</v>
      </c>
      <c r="U27" s="70">
        <f t="shared" si="1"/>
        <v>10410110</v>
      </c>
      <c r="V27" s="74">
        <f t="shared" si="2"/>
        <v>-101210</v>
      </c>
      <c r="W27" s="75">
        <v>545300</v>
      </c>
      <c r="X27" t="str">
        <f t="shared" si="3"/>
        <v>1712?4357</v>
      </c>
    </row>
    <row r="28" spans="1:24" ht="24.9" customHeight="1" x14ac:dyDescent="0.3">
      <c r="A28" s="2" t="s">
        <v>17</v>
      </c>
      <c r="B28" s="3">
        <v>48677752</v>
      </c>
      <c r="C28" s="4">
        <v>6301075</v>
      </c>
      <c r="D28" s="2" t="s">
        <v>18</v>
      </c>
      <c r="E28" s="8">
        <v>4344</v>
      </c>
      <c r="F28" s="26">
        <v>1714</v>
      </c>
      <c r="G28" s="11">
        <v>774000</v>
      </c>
      <c r="H28" s="37">
        <v>0</v>
      </c>
      <c r="I28" s="43">
        <v>239000</v>
      </c>
      <c r="J28" s="85" t="s">
        <v>124</v>
      </c>
      <c r="K28" s="36">
        <v>238510</v>
      </c>
      <c r="L28" s="10">
        <v>119500</v>
      </c>
      <c r="M28" s="37">
        <v>119500</v>
      </c>
      <c r="N28" s="54">
        <f t="shared" si="0"/>
        <v>1013000</v>
      </c>
      <c r="O28" s="17">
        <v>0</v>
      </c>
      <c r="P28" s="28">
        <v>0</v>
      </c>
      <c r="Q28" s="18">
        <v>435946</v>
      </c>
      <c r="R28" s="60">
        <v>735300</v>
      </c>
      <c r="S28" s="61">
        <v>0</v>
      </c>
      <c r="T28" s="62">
        <v>327050</v>
      </c>
      <c r="U28" s="70">
        <f t="shared" si="1"/>
        <v>1062350</v>
      </c>
      <c r="V28" s="74">
        <f t="shared" si="2"/>
        <v>-49350</v>
      </c>
      <c r="W28" s="75">
        <v>0</v>
      </c>
      <c r="X28" t="str">
        <f t="shared" si="3"/>
        <v>1714?4344</v>
      </c>
    </row>
    <row r="29" spans="1:24" ht="24.9" customHeight="1" x14ac:dyDescent="0.3">
      <c r="A29" s="2" t="s">
        <v>17</v>
      </c>
      <c r="B29" s="3">
        <v>48677752</v>
      </c>
      <c r="C29" s="4">
        <v>9406836</v>
      </c>
      <c r="D29" s="2" t="s">
        <v>15</v>
      </c>
      <c r="E29" s="8">
        <v>4350</v>
      </c>
      <c r="F29" s="26">
        <v>1714</v>
      </c>
      <c r="G29" s="11">
        <v>7027700</v>
      </c>
      <c r="H29" s="37">
        <v>0</v>
      </c>
      <c r="I29" s="43">
        <v>4105000</v>
      </c>
      <c r="J29" s="85" t="s">
        <v>120</v>
      </c>
      <c r="K29" s="36">
        <v>1881433</v>
      </c>
      <c r="L29" s="10">
        <v>2052500</v>
      </c>
      <c r="M29" s="37">
        <v>2052500</v>
      </c>
      <c r="N29" s="54">
        <f t="shared" si="0"/>
        <v>11132700</v>
      </c>
      <c r="O29" s="17">
        <v>2155</v>
      </c>
      <c r="P29" s="28">
        <v>0</v>
      </c>
      <c r="Q29" s="18">
        <v>1881433</v>
      </c>
      <c r="R29" s="60">
        <v>7559400</v>
      </c>
      <c r="S29" s="61">
        <v>0</v>
      </c>
      <c r="T29" s="62">
        <v>1693880</v>
      </c>
      <c r="U29" s="70">
        <f t="shared" si="1"/>
        <v>9253280</v>
      </c>
      <c r="V29" s="74">
        <f t="shared" si="2"/>
        <v>1879420</v>
      </c>
      <c r="W29" s="75">
        <v>0</v>
      </c>
      <c r="X29" t="str">
        <f t="shared" si="3"/>
        <v>1714?4350</v>
      </c>
    </row>
    <row r="30" spans="1:24" ht="24.9" customHeight="1" x14ac:dyDescent="0.3">
      <c r="A30" s="2" t="s">
        <v>17</v>
      </c>
      <c r="B30" s="3">
        <v>48677752</v>
      </c>
      <c r="C30" s="4">
        <v>9499988</v>
      </c>
      <c r="D30" s="2" t="s">
        <v>5</v>
      </c>
      <c r="E30" s="8">
        <v>4354</v>
      </c>
      <c r="F30" s="26">
        <v>1714</v>
      </c>
      <c r="G30" s="11">
        <v>2186100</v>
      </c>
      <c r="H30" s="37">
        <v>0</v>
      </c>
      <c r="I30" s="43">
        <v>465000</v>
      </c>
      <c r="J30" s="85" t="s">
        <v>121</v>
      </c>
      <c r="K30" s="36">
        <v>464565</v>
      </c>
      <c r="L30" s="10">
        <v>232500</v>
      </c>
      <c r="M30" s="37">
        <v>232500</v>
      </c>
      <c r="N30" s="54">
        <f t="shared" si="0"/>
        <v>2651100</v>
      </c>
      <c r="O30" s="17">
        <v>246995</v>
      </c>
      <c r="P30" s="28">
        <v>0</v>
      </c>
      <c r="Q30" s="18">
        <v>1086740</v>
      </c>
      <c r="R30" s="60">
        <v>1313200</v>
      </c>
      <c r="S30" s="61">
        <v>0</v>
      </c>
      <c r="T30" s="62">
        <v>497720</v>
      </c>
      <c r="U30" s="70">
        <f t="shared" si="1"/>
        <v>1810920</v>
      </c>
      <c r="V30" s="74">
        <f t="shared" si="2"/>
        <v>840180</v>
      </c>
      <c r="W30" s="75">
        <v>0</v>
      </c>
      <c r="X30" t="str">
        <f t="shared" si="3"/>
        <v>1714?4354</v>
      </c>
    </row>
    <row r="31" spans="1:24" ht="24.9" customHeight="1" x14ac:dyDescent="0.3">
      <c r="A31" s="2" t="s">
        <v>17</v>
      </c>
      <c r="B31" s="3">
        <v>48677752</v>
      </c>
      <c r="C31" s="4">
        <v>4641870</v>
      </c>
      <c r="D31" s="2" t="s">
        <v>10</v>
      </c>
      <c r="E31" s="8">
        <v>4355</v>
      </c>
      <c r="F31" s="26">
        <v>1714</v>
      </c>
      <c r="G31" s="11">
        <v>262400</v>
      </c>
      <c r="H31" s="37">
        <v>0</v>
      </c>
      <c r="I31" s="43">
        <v>521000</v>
      </c>
      <c r="J31" s="85" t="s">
        <v>122</v>
      </c>
      <c r="K31" s="36">
        <v>249650</v>
      </c>
      <c r="L31" s="10">
        <v>260500</v>
      </c>
      <c r="M31" s="37">
        <v>260500</v>
      </c>
      <c r="N31" s="54">
        <f t="shared" si="0"/>
        <v>783400</v>
      </c>
      <c r="O31" s="17">
        <v>41376</v>
      </c>
      <c r="P31" s="28">
        <v>0</v>
      </c>
      <c r="Q31" s="18">
        <v>249650</v>
      </c>
      <c r="R31" s="60">
        <v>397400</v>
      </c>
      <c r="S31" s="61">
        <v>0</v>
      </c>
      <c r="T31" s="62">
        <v>195390</v>
      </c>
      <c r="U31" s="70">
        <f t="shared" si="1"/>
        <v>592790</v>
      </c>
      <c r="V31" s="74">
        <f t="shared" si="2"/>
        <v>190610</v>
      </c>
      <c r="W31" s="75">
        <v>17200</v>
      </c>
      <c r="X31" t="str">
        <f t="shared" si="3"/>
        <v>1714?4355</v>
      </c>
    </row>
    <row r="32" spans="1:24" ht="24.9" customHeight="1" x14ac:dyDescent="0.3">
      <c r="A32" s="2" t="s">
        <v>17</v>
      </c>
      <c r="B32" s="3">
        <v>48677752</v>
      </c>
      <c r="C32" s="4">
        <v>3620353</v>
      </c>
      <c r="D32" s="2" t="s">
        <v>9</v>
      </c>
      <c r="E32" s="8">
        <v>4356</v>
      </c>
      <c r="F32" s="26">
        <v>1714</v>
      </c>
      <c r="G32" s="11">
        <v>577900</v>
      </c>
      <c r="H32" s="37">
        <v>0</v>
      </c>
      <c r="I32" s="43">
        <v>395000</v>
      </c>
      <c r="J32" s="85" t="s">
        <v>123</v>
      </c>
      <c r="K32" s="36">
        <v>394657</v>
      </c>
      <c r="L32" s="10">
        <v>197500</v>
      </c>
      <c r="M32" s="37">
        <v>197500</v>
      </c>
      <c r="N32" s="54">
        <f t="shared" si="0"/>
        <v>972900</v>
      </c>
      <c r="O32" s="17">
        <v>5983</v>
      </c>
      <c r="P32" s="28">
        <v>0</v>
      </c>
      <c r="Q32" s="18">
        <v>599779</v>
      </c>
      <c r="R32" s="60">
        <v>569000</v>
      </c>
      <c r="S32" s="61">
        <v>0</v>
      </c>
      <c r="T32" s="62">
        <v>442650</v>
      </c>
      <c r="U32" s="70">
        <f t="shared" si="1"/>
        <v>1011650</v>
      </c>
      <c r="V32" s="74">
        <f t="shared" si="2"/>
        <v>-38750</v>
      </c>
      <c r="W32" s="75">
        <v>37900</v>
      </c>
      <c r="X32" t="str">
        <f t="shared" si="3"/>
        <v>1714?4356</v>
      </c>
    </row>
    <row r="33" spans="1:24" ht="24.9" customHeight="1" x14ac:dyDescent="0.3">
      <c r="A33" s="2" t="s">
        <v>17</v>
      </c>
      <c r="B33" s="3">
        <v>48677752</v>
      </c>
      <c r="C33" s="4">
        <v>5628151</v>
      </c>
      <c r="D33" s="2" t="s">
        <v>7</v>
      </c>
      <c r="E33" s="8">
        <v>4357</v>
      </c>
      <c r="F33" s="26">
        <v>1714</v>
      </c>
      <c r="G33" s="11">
        <v>10830100</v>
      </c>
      <c r="H33" s="37">
        <v>0</v>
      </c>
      <c r="I33" s="43">
        <v>4746000</v>
      </c>
      <c r="J33" s="85" t="s">
        <v>119</v>
      </c>
      <c r="K33" s="36">
        <v>1538750</v>
      </c>
      <c r="L33" s="10">
        <v>2373000</v>
      </c>
      <c r="M33" s="37">
        <v>2373000</v>
      </c>
      <c r="N33" s="54">
        <f t="shared" si="0"/>
        <v>15576100</v>
      </c>
      <c r="O33" s="17">
        <v>1355136</v>
      </c>
      <c r="P33" s="28">
        <v>0</v>
      </c>
      <c r="Q33" s="18">
        <v>1538750</v>
      </c>
      <c r="R33" s="60">
        <v>11765700</v>
      </c>
      <c r="S33" s="61">
        <v>0</v>
      </c>
      <c r="T33" s="62">
        <v>3255980</v>
      </c>
      <c r="U33" s="70">
        <f t="shared" si="1"/>
        <v>15021680</v>
      </c>
      <c r="V33" s="74">
        <f t="shared" si="2"/>
        <v>554420</v>
      </c>
      <c r="W33" s="75">
        <v>710400</v>
      </c>
      <c r="X33" t="str">
        <f t="shared" si="3"/>
        <v>1714?4357</v>
      </c>
    </row>
    <row r="34" spans="1:24" ht="24.9" customHeight="1" x14ac:dyDescent="0.3">
      <c r="A34" s="2" t="s">
        <v>21</v>
      </c>
      <c r="B34" s="3">
        <v>874728</v>
      </c>
      <c r="C34" s="4">
        <v>5238022</v>
      </c>
      <c r="D34" s="2" t="s">
        <v>15</v>
      </c>
      <c r="E34" s="8">
        <v>4350</v>
      </c>
      <c r="F34" s="25">
        <v>1717</v>
      </c>
      <c r="G34" s="11">
        <v>3326900</v>
      </c>
      <c r="H34" s="37">
        <v>0</v>
      </c>
      <c r="I34" s="43">
        <v>2206000</v>
      </c>
      <c r="J34" s="85" t="s">
        <v>127</v>
      </c>
      <c r="K34" s="36">
        <v>1221322</v>
      </c>
      <c r="L34" s="10">
        <v>1103000</v>
      </c>
      <c r="M34" s="37">
        <v>1103000</v>
      </c>
      <c r="N34" s="54">
        <f t="shared" si="0"/>
        <v>5532900</v>
      </c>
      <c r="O34" s="17">
        <v>-45453</v>
      </c>
      <c r="P34" s="28">
        <v>0</v>
      </c>
      <c r="Q34" s="18">
        <v>1221322</v>
      </c>
      <c r="R34" s="60">
        <v>3648300</v>
      </c>
      <c r="S34" s="61">
        <v>0</v>
      </c>
      <c r="T34" s="62">
        <v>836170</v>
      </c>
      <c r="U34" s="70">
        <f t="shared" si="1"/>
        <v>4484470</v>
      </c>
      <c r="V34" s="74">
        <f t="shared" si="2"/>
        <v>1048430</v>
      </c>
      <c r="W34" s="75">
        <v>218200</v>
      </c>
      <c r="X34" t="str">
        <f t="shared" si="3"/>
        <v>1717?4350</v>
      </c>
    </row>
    <row r="35" spans="1:24" ht="24.9" customHeight="1" x14ac:dyDescent="0.3">
      <c r="A35" s="2" t="s">
        <v>58</v>
      </c>
      <c r="B35" s="3">
        <v>874736</v>
      </c>
      <c r="C35" s="4">
        <v>2149967</v>
      </c>
      <c r="D35" s="2" t="s">
        <v>15</v>
      </c>
      <c r="E35" s="8">
        <v>4350</v>
      </c>
      <c r="F35" s="26">
        <v>1718</v>
      </c>
      <c r="G35" s="11">
        <v>5276700</v>
      </c>
      <c r="H35" s="37">
        <v>0</v>
      </c>
      <c r="I35" s="43">
        <v>1884000</v>
      </c>
      <c r="J35" s="85" t="s">
        <v>197</v>
      </c>
      <c r="K35" s="36">
        <v>895832</v>
      </c>
      <c r="L35" s="10">
        <v>942000</v>
      </c>
      <c r="M35" s="37">
        <v>942000</v>
      </c>
      <c r="N35" s="54">
        <f t="shared" si="0"/>
        <v>7160700</v>
      </c>
      <c r="O35" s="17">
        <v>299566</v>
      </c>
      <c r="P35" s="28">
        <v>0</v>
      </c>
      <c r="Q35" s="18">
        <v>895832</v>
      </c>
      <c r="R35" s="60">
        <v>5860400</v>
      </c>
      <c r="S35" s="63">
        <v>0</v>
      </c>
      <c r="T35" s="64">
        <v>1050295</v>
      </c>
      <c r="U35" s="70">
        <f t="shared" si="1"/>
        <v>6910695</v>
      </c>
      <c r="V35" s="74">
        <f t="shared" si="2"/>
        <v>250005</v>
      </c>
      <c r="W35" s="75">
        <v>346100</v>
      </c>
      <c r="X35" t="str">
        <f t="shared" si="3"/>
        <v>1718?4350</v>
      </c>
    </row>
    <row r="36" spans="1:24" ht="24.9" customHeight="1" x14ac:dyDescent="0.3">
      <c r="A36" s="2" t="s">
        <v>58</v>
      </c>
      <c r="B36" s="3">
        <v>874736</v>
      </c>
      <c r="C36" s="4">
        <v>5873144</v>
      </c>
      <c r="D36" s="2" t="s">
        <v>15</v>
      </c>
      <c r="E36" s="8">
        <v>4350</v>
      </c>
      <c r="F36" s="26">
        <v>1718</v>
      </c>
      <c r="G36" s="11">
        <v>5336000</v>
      </c>
      <c r="H36" s="37">
        <v>0</v>
      </c>
      <c r="I36" s="43">
        <v>2074000</v>
      </c>
      <c r="J36" s="85" t="s">
        <v>197</v>
      </c>
      <c r="K36" s="36">
        <v>1015877</v>
      </c>
      <c r="L36" s="10">
        <v>1037000</v>
      </c>
      <c r="M36" s="37">
        <v>1037000</v>
      </c>
      <c r="N36" s="54">
        <f t="shared" ref="N36:N67" si="4">G36+H36+I36</f>
        <v>7410000</v>
      </c>
      <c r="O36" s="17">
        <v>268488</v>
      </c>
      <c r="P36" s="28">
        <v>0</v>
      </c>
      <c r="Q36" s="18">
        <v>1015877</v>
      </c>
      <c r="R36" s="60">
        <v>5962200</v>
      </c>
      <c r="S36" s="63">
        <v>0</v>
      </c>
      <c r="T36" s="64">
        <v>1050295</v>
      </c>
      <c r="U36" s="70">
        <f t="shared" ref="U36:U67" si="5">R36+S36+T36</f>
        <v>7012495</v>
      </c>
      <c r="V36" s="74">
        <f t="shared" ref="V36:V67" si="6">N36-U36</f>
        <v>397505</v>
      </c>
      <c r="W36" s="75">
        <v>350000</v>
      </c>
      <c r="X36" t="str">
        <f t="shared" si="3"/>
        <v>1718?4350</v>
      </c>
    </row>
    <row r="37" spans="1:24" ht="24.9" customHeight="1" x14ac:dyDescent="0.3">
      <c r="A37" s="2" t="s">
        <v>35</v>
      </c>
      <c r="B37" s="3">
        <v>874663</v>
      </c>
      <c r="C37" s="4">
        <v>1669392</v>
      </c>
      <c r="D37" s="2" t="s">
        <v>15</v>
      </c>
      <c r="E37" s="8">
        <v>4350</v>
      </c>
      <c r="F37" s="26">
        <v>1719</v>
      </c>
      <c r="G37" s="11">
        <v>4095300</v>
      </c>
      <c r="H37" s="37">
        <v>0</v>
      </c>
      <c r="I37" s="43">
        <v>3589000</v>
      </c>
      <c r="J37" s="85" t="s">
        <v>149</v>
      </c>
      <c r="K37" s="36">
        <v>277041</v>
      </c>
      <c r="L37" s="10">
        <v>1794500</v>
      </c>
      <c r="M37" s="37">
        <v>1794500</v>
      </c>
      <c r="N37" s="54">
        <f t="shared" si="4"/>
        <v>7684300</v>
      </c>
      <c r="O37" s="17">
        <v>199813</v>
      </c>
      <c r="P37" s="28">
        <v>0</v>
      </c>
      <c r="Q37" s="18">
        <v>277041</v>
      </c>
      <c r="R37" s="60">
        <v>4083200</v>
      </c>
      <c r="S37" s="61">
        <v>0</v>
      </c>
      <c r="T37" s="62">
        <v>3792350</v>
      </c>
      <c r="U37" s="70">
        <f t="shared" si="5"/>
        <v>7875550</v>
      </c>
      <c r="V37" s="74">
        <f t="shared" si="6"/>
        <v>-191250</v>
      </c>
      <c r="W37" s="75">
        <v>268600</v>
      </c>
      <c r="X37" t="str">
        <f t="shared" si="3"/>
        <v>1719?4350</v>
      </c>
    </row>
    <row r="38" spans="1:24" ht="24.9" customHeight="1" x14ac:dyDescent="0.3">
      <c r="A38" s="2" t="s">
        <v>35</v>
      </c>
      <c r="B38" s="3">
        <v>874663</v>
      </c>
      <c r="C38" s="4">
        <v>3497041</v>
      </c>
      <c r="D38" s="2" t="s">
        <v>14</v>
      </c>
      <c r="E38" s="8">
        <v>4357</v>
      </c>
      <c r="F38" s="26">
        <v>1719</v>
      </c>
      <c r="G38" s="11">
        <v>1281200</v>
      </c>
      <c r="H38" s="37">
        <v>0</v>
      </c>
      <c r="I38" s="43">
        <v>1435000</v>
      </c>
      <c r="J38" s="85" t="s">
        <v>150</v>
      </c>
      <c r="K38" s="36">
        <v>92347</v>
      </c>
      <c r="L38" s="10">
        <v>717500</v>
      </c>
      <c r="M38" s="37">
        <v>717500</v>
      </c>
      <c r="N38" s="54">
        <f t="shared" si="4"/>
        <v>2716200</v>
      </c>
      <c r="O38" s="17">
        <v>33</v>
      </c>
      <c r="P38" s="28">
        <v>85358</v>
      </c>
      <c r="Q38" s="18">
        <v>92347</v>
      </c>
      <c r="R38" s="60">
        <v>1485100</v>
      </c>
      <c r="S38" s="61">
        <v>0</v>
      </c>
      <c r="T38" s="62">
        <v>1137890</v>
      </c>
      <c r="U38" s="70">
        <f t="shared" si="5"/>
        <v>2622990</v>
      </c>
      <c r="V38" s="74">
        <f t="shared" si="6"/>
        <v>93210</v>
      </c>
      <c r="W38" s="75">
        <v>84000</v>
      </c>
      <c r="X38" t="str">
        <f t="shared" si="3"/>
        <v>1719?4357</v>
      </c>
    </row>
    <row r="39" spans="1:24" ht="24.9" customHeight="1" x14ac:dyDescent="0.3">
      <c r="A39" s="2" t="s">
        <v>64</v>
      </c>
      <c r="B39" s="3">
        <v>874647</v>
      </c>
      <c r="C39" s="4">
        <v>3289798</v>
      </c>
      <c r="D39" s="2" t="s">
        <v>15</v>
      </c>
      <c r="E39" s="8">
        <v>4350</v>
      </c>
      <c r="F39" s="26">
        <v>1720</v>
      </c>
      <c r="G39" s="11">
        <v>4750800</v>
      </c>
      <c r="H39" s="37">
        <v>0</v>
      </c>
      <c r="I39" s="43">
        <v>2716000</v>
      </c>
      <c r="J39" s="85" t="s">
        <v>206</v>
      </c>
      <c r="K39" s="36">
        <v>731285</v>
      </c>
      <c r="L39" s="10">
        <v>1358000</v>
      </c>
      <c r="M39" s="37">
        <v>1358000</v>
      </c>
      <c r="N39" s="54">
        <f t="shared" si="4"/>
        <v>7466800</v>
      </c>
      <c r="O39" s="17">
        <v>86026</v>
      </c>
      <c r="P39" s="28">
        <v>0</v>
      </c>
      <c r="Q39" s="18">
        <v>731285</v>
      </c>
      <c r="R39" s="60">
        <v>5142000</v>
      </c>
      <c r="S39" s="63">
        <v>0</v>
      </c>
      <c r="T39" s="64">
        <v>1990770</v>
      </c>
      <c r="U39" s="70">
        <f t="shared" si="5"/>
        <v>7132770</v>
      </c>
      <c r="V39" s="74">
        <f t="shared" si="6"/>
        <v>334030</v>
      </c>
      <c r="W39" s="75">
        <v>311600</v>
      </c>
      <c r="X39" t="str">
        <f t="shared" si="3"/>
        <v>1720?4350</v>
      </c>
    </row>
    <row r="40" spans="1:24" ht="24.9" customHeight="1" x14ac:dyDescent="0.3">
      <c r="A40" s="2" t="s">
        <v>8</v>
      </c>
      <c r="B40" s="3">
        <v>874680</v>
      </c>
      <c r="C40" s="4">
        <v>6384690</v>
      </c>
      <c r="D40" s="2" t="s">
        <v>5</v>
      </c>
      <c r="E40" s="8">
        <v>4354</v>
      </c>
      <c r="F40" s="25">
        <v>1721</v>
      </c>
      <c r="G40" s="11">
        <v>3384600</v>
      </c>
      <c r="H40" s="37">
        <v>0</v>
      </c>
      <c r="I40" s="43">
        <v>674000</v>
      </c>
      <c r="J40" s="85" t="s">
        <v>114</v>
      </c>
      <c r="K40" s="36">
        <v>363258</v>
      </c>
      <c r="L40" s="10">
        <v>337000</v>
      </c>
      <c r="M40" s="37">
        <v>337000</v>
      </c>
      <c r="N40" s="54">
        <f t="shared" si="4"/>
        <v>4058600</v>
      </c>
      <c r="O40" s="17">
        <v>20096</v>
      </c>
      <c r="P40" s="28">
        <v>0</v>
      </c>
      <c r="Q40" s="18">
        <v>363258</v>
      </c>
      <c r="R40" s="60">
        <v>3510200</v>
      </c>
      <c r="S40" s="61">
        <v>0</v>
      </c>
      <c r="T40" s="62">
        <v>426970</v>
      </c>
      <c r="U40" s="70">
        <f t="shared" si="5"/>
        <v>3937170</v>
      </c>
      <c r="V40" s="74">
        <f t="shared" si="6"/>
        <v>121430</v>
      </c>
      <c r="W40" s="75">
        <v>222000</v>
      </c>
      <c r="X40" t="str">
        <f t="shared" si="3"/>
        <v>1721?4354</v>
      </c>
    </row>
    <row r="41" spans="1:24" ht="24.9" customHeight="1" x14ac:dyDescent="0.3">
      <c r="A41" s="2" t="s">
        <v>8</v>
      </c>
      <c r="B41" s="3">
        <v>874680</v>
      </c>
      <c r="C41" s="4">
        <v>4566456</v>
      </c>
      <c r="D41" s="2" t="s">
        <v>10</v>
      </c>
      <c r="E41" s="8">
        <v>4355</v>
      </c>
      <c r="F41" s="25">
        <v>1721</v>
      </c>
      <c r="G41" s="11">
        <v>2651200</v>
      </c>
      <c r="H41" s="37">
        <v>0</v>
      </c>
      <c r="I41" s="43">
        <v>962000</v>
      </c>
      <c r="J41" s="85" t="s">
        <v>113</v>
      </c>
      <c r="K41" s="36">
        <v>265184</v>
      </c>
      <c r="L41" s="10">
        <v>481000</v>
      </c>
      <c r="M41" s="37">
        <v>481000</v>
      </c>
      <c r="N41" s="54">
        <f t="shared" si="4"/>
        <v>3613200</v>
      </c>
      <c r="O41" s="17">
        <v>79157</v>
      </c>
      <c r="P41" s="28">
        <v>0</v>
      </c>
      <c r="Q41" s="18">
        <v>265184</v>
      </c>
      <c r="R41" s="60">
        <v>2714100</v>
      </c>
      <c r="S41" s="61">
        <v>0</v>
      </c>
      <c r="T41" s="62">
        <v>886420</v>
      </c>
      <c r="U41" s="70">
        <f t="shared" si="5"/>
        <v>3600520</v>
      </c>
      <c r="V41" s="74">
        <f t="shared" si="6"/>
        <v>12680</v>
      </c>
      <c r="W41" s="75">
        <v>173800</v>
      </c>
      <c r="X41" t="str">
        <f t="shared" si="3"/>
        <v>1721?4355</v>
      </c>
    </row>
    <row r="42" spans="1:24" ht="24.9" customHeight="1" x14ac:dyDescent="0.3">
      <c r="A42" s="2" t="s">
        <v>8</v>
      </c>
      <c r="B42" s="3">
        <v>874680</v>
      </c>
      <c r="C42" s="4">
        <v>1254505</v>
      </c>
      <c r="D42" s="2" t="s">
        <v>9</v>
      </c>
      <c r="E42" s="8">
        <v>4356</v>
      </c>
      <c r="F42" s="25">
        <v>1721</v>
      </c>
      <c r="G42" s="11">
        <v>6507100</v>
      </c>
      <c r="H42" s="37">
        <v>0</v>
      </c>
      <c r="I42" s="43">
        <v>636000</v>
      </c>
      <c r="J42" s="85" t="s">
        <v>111</v>
      </c>
      <c r="K42" s="36">
        <v>73339</v>
      </c>
      <c r="L42" s="10">
        <v>318000</v>
      </c>
      <c r="M42" s="37">
        <v>318000</v>
      </c>
      <c r="N42" s="54">
        <f t="shared" si="4"/>
        <v>7143100</v>
      </c>
      <c r="O42" s="17">
        <v>39756</v>
      </c>
      <c r="P42" s="28">
        <v>0</v>
      </c>
      <c r="Q42" s="18">
        <v>73339</v>
      </c>
      <c r="R42" s="60">
        <v>6793300</v>
      </c>
      <c r="S42" s="61">
        <v>0</v>
      </c>
      <c r="T42" s="62">
        <v>742640</v>
      </c>
      <c r="U42" s="70">
        <f t="shared" si="5"/>
        <v>7535940</v>
      </c>
      <c r="V42" s="74">
        <f t="shared" si="6"/>
        <v>-392840</v>
      </c>
      <c r="W42" s="75">
        <v>426800</v>
      </c>
      <c r="X42" t="str">
        <f t="shared" si="3"/>
        <v>1721?4356</v>
      </c>
    </row>
    <row r="43" spans="1:24" ht="24.9" customHeight="1" x14ac:dyDescent="0.3">
      <c r="A43" s="2" t="s">
        <v>8</v>
      </c>
      <c r="B43" s="3">
        <v>874680</v>
      </c>
      <c r="C43" s="4">
        <v>2889779</v>
      </c>
      <c r="D43" s="2" t="s">
        <v>79</v>
      </c>
      <c r="E43" s="8">
        <v>4359</v>
      </c>
      <c r="F43" s="25">
        <v>1721</v>
      </c>
      <c r="G43" s="11">
        <v>816200</v>
      </c>
      <c r="H43" s="37">
        <v>0</v>
      </c>
      <c r="I43" s="43">
        <v>606000</v>
      </c>
      <c r="J43" s="85" t="s">
        <v>112</v>
      </c>
      <c r="K43" s="36">
        <v>7902</v>
      </c>
      <c r="L43" s="10">
        <v>303000</v>
      </c>
      <c r="M43" s="37">
        <v>303000</v>
      </c>
      <c r="N43" s="54">
        <f t="shared" si="4"/>
        <v>1422200</v>
      </c>
      <c r="O43" s="17">
        <v>9448</v>
      </c>
      <c r="P43" s="28">
        <v>0</v>
      </c>
      <c r="Q43" s="18">
        <v>7902</v>
      </c>
      <c r="R43" s="60">
        <v>807500</v>
      </c>
      <c r="S43" s="61">
        <v>0</v>
      </c>
      <c r="T43" s="62">
        <v>616250</v>
      </c>
      <c r="U43" s="70">
        <f t="shared" si="5"/>
        <v>1423750</v>
      </c>
      <c r="V43" s="74">
        <f t="shared" si="6"/>
        <v>-1550</v>
      </c>
      <c r="W43" s="75">
        <v>0</v>
      </c>
      <c r="X43" t="str">
        <f t="shared" si="3"/>
        <v>1721?4359</v>
      </c>
    </row>
    <row r="44" spans="1:24" ht="24.9" customHeight="1" x14ac:dyDescent="0.3">
      <c r="A44" s="2" t="s">
        <v>42</v>
      </c>
      <c r="B44" s="3">
        <v>874655</v>
      </c>
      <c r="C44" s="4">
        <v>1293672</v>
      </c>
      <c r="D44" s="2" t="s">
        <v>6</v>
      </c>
      <c r="E44" s="8">
        <v>4351</v>
      </c>
      <c r="F44" s="26">
        <v>1722</v>
      </c>
      <c r="G44" s="11">
        <v>0</v>
      </c>
      <c r="H44" s="37">
        <v>297000</v>
      </c>
      <c r="I44" s="43">
        <v>94000</v>
      </c>
      <c r="J44" s="85" t="s">
        <v>164</v>
      </c>
      <c r="K44" s="36">
        <v>93633</v>
      </c>
      <c r="L44" s="10">
        <v>94000</v>
      </c>
      <c r="M44" s="37">
        <v>0</v>
      </c>
      <c r="N44" s="54">
        <f t="shared" si="4"/>
        <v>391000</v>
      </c>
      <c r="O44" s="17">
        <v>1339</v>
      </c>
      <c r="P44" s="28">
        <v>0</v>
      </c>
      <c r="Q44" s="18">
        <v>93633</v>
      </c>
      <c r="R44" s="60">
        <v>93525</v>
      </c>
      <c r="S44" s="61">
        <v>72800</v>
      </c>
      <c r="T44" s="62">
        <v>9680</v>
      </c>
      <c r="U44" s="70">
        <f t="shared" si="5"/>
        <v>176005</v>
      </c>
      <c r="V44" s="74">
        <f t="shared" si="6"/>
        <v>214995</v>
      </c>
      <c r="W44" s="75">
        <v>0</v>
      </c>
      <c r="X44" t="str">
        <f t="shared" si="3"/>
        <v>1722?4351</v>
      </c>
    </row>
    <row r="45" spans="1:24" ht="24.9" customHeight="1" x14ac:dyDescent="0.3">
      <c r="A45" s="2" t="s">
        <v>42</v>
      </c>
      <c r="B45" s="3">
        <v>874655</v>
      </c>
      <c r="C45" s="4">
        <v>9444267</v>
      </c>
      <c r="D45" s="2" t="s">
        <v>5</v>
      </c>
      <c r="E45" s="8">
        <v>4354</v>
      </c>
      <c r="F45" s="26">
        <v>1722</v>
      </c>
      <c r="G45" s="11">
        <v>1545900</v>
      </c>
      <c r="H45" s="37">
        <v>0</v>
      </c>
      <c r="I45" s="43">
        <v>181000</v>
      </c>
      <c r="J45" s="85" t="s">
        <v>165</v>
      </c>
      <c r="K45" s="36">
        <v>51633</v>
      </c>
      <c r="L45" s="10">
        <v>90500</v>
      </c>
      <c r="M45" s="37">
        <v>90500</v>
      </c>
      <c r="N45" s="54">
        <f t="shared" si="4"/>
        <v>1726900</v>
      </c>
      <c r="O45" s="17">
        <v>60000</v>
      </c>
      <c r="P45" s="28">
        <v>0</v>
      </c>
      <c r="Q45" s="18">
        <v>51633</v>
      </c>
      <c r="R45" s="60">
        <v>1304100</v>
      </c>
      <c r="S45" s="61">
        <v>0</v>
      </c>
      <c r="T45" s="62">
        <v>431020</v>
      </c>
      <c r="U45" s="70">
        <f t="shared" si="5"/>
        <v>1735120</v>
      </c>
      <c r="V45" s="74">
        <f t="shared" si="6"/>
        <v>-8220</v>
      </c>
      <c r="W45" s="75">
        <v>0</v>
      </c>
      <c r="X45" t="str">
        <f t="shared" si="3"/>
        <v>1722?4354</v>
      </c>
    </row>
    <row r="46" spans="1:24" ht="24.9" customHeight="1" x14ac:dyDescent="0.3">
      <c r="A46" s="2" t="s">
        <v>42</v>
      </c>
      <c r="B46" s="3">
        <v>874655</v>
      </c>
      <c r="C46" s="4">
        <v>9565298</v>
      </c>
      <c r="D46" s="2" t="s">
        <v>7</v>
      </c>
      <c r="E46" s="8">
        <v>4357</v>
      </c>
      <c r="F46" s="26">
        <v>1722</v>
      </c>
      <c r="G46" s="11">
        <v>10378400</v>
      </c>
      <c r="H46" s="37">
        <v>0</v>
      </c>
      <c r="I46" s="43">
        <v>2151000</v>
      </c>
      <c r="J46" s="85" t="s">
        <v>166</v>
      </c>
      <c r="K46" s="36">
        <v>710785</v>
      </c>
      <c r="L46" s="10">
        <v>1075500</v>
      </c>
      <c r="M46" s="37">
        <v>1075500</v>
      </c>
      <c r="N46" s="54">
        <f t="shared" si="4"/>
        <v>12529400</v>
      </c>
      <c r="O46" s="17">
        <v>210000</v>
      </c>
      <c r="P46" s="28">
        <v>0</v>
      </c>
      <c r="Q46" s="18">
        <v>710785</v>
      </c>
      <c r="R46" s="60">
        <v>9986500</v>
      </c>
      <c r="S46" s="61">
        <v>0</v>
      </c>
      <c r="T46" s="62">
        <v>2722330</v>
      </c>
      <c r="U46" s="70">
        <f t="shared" si="5"/>
        <v>12708830</v>
      </c>
      <c r="V46" s="74">
        <f t="shared" si="6"/>
        <v>-179430</v>
      </c>
      <c r="W46" s="75">
        <v>680700</v>
      </c>
      <c r="X46" t="str">
        <f t="shared" si="3"/>
        <v>1722?4357</v>
      </c>
    </row>
    <row r="47" spans="1:24" ht="24.9" customHeight="1" x14ac:dyDescent="0.3">
      <c r="A47" s="2" t="s">
        <v>41</v>
      </c>
      <c r="B47" s="3">
        <v>874671</v>
      </c>
      <c r="C47" s="4">
        <v>2762535</v>
      </c>
      <c r="D47" s="2" t="s">
        <v>7</v>
      </c>
      <c r="E47" s="8">
        <v>4357</v>
      </c>
      <c r="F47" s="26">
        <v>1723</v>
      </c>
      <c r="G47" s="11">
        <v>6515000</v>
      </c>
      <c r="H47" s="37">
        <v>0</v>
      </c>
      <c r="I47" s="43">
        <v>2428000</v>
      </c>
      <c r="J47" s="85" t="s">
        <v>163</v>
      </c>
      <c r="K47" s="36">
        <v>166680</v>
      </c>
      <c r="L47" s="10">
        <v>1214000</v>
      </c>
      <c r="M47" s="37">
        <v>1214000</v>
      </c>
      <c r="N47" s="54">
        <f t="shared" si="4"/>
        <v>8943000</v>
      </c>
      <c r="O47" s="17">
        <v>226145</v>
      </c>
      <c r="P47" s="28">
        <v>0</v>
      </c>
      <c r="Q47" s="18">
        <v>166680</v>
      </c>
      <c r="R47" s="60">
        <v>6356300</v>
      </c>
      <c r="S47" s="63">
        <v>0</v>
      </c>
      <c r="T47" s="64">
        <v>3073290</v>
      </c>
      <c r="U47" s="70">
        <f t="shared" si="5"/>
        <v>9429590</v>
      </c>
      <c r="V47" s="74">
        <f t="shared" si="6"/>
        <v>-486590</v>
      </c>
      <c r="W47" s="75">
        <v>427300</v>
      </c>
      <c r="X47" t="str">
        <f t="shared" si="3"/>
        <v>1723?4357</v>
      </c>
    </row>
    <row r="48" spans="1:24" ht="24.9" customHeight="1" x14ac:dyDescent="0.3">
      <c r="A48" s="2" t="s">
        <v>37</v>
      </c>
      <c r="B48" s="3">
        <v>49534963</v>
      </c>
      <c r="C48" s="4">
        <v>3596614</v>
      </c>
      <c r="D48" s="2" t="s">
        <v>15</v>
      </c>
      <c r="E48" s="8">
        <v>4350</v>
      </c>
      <c r="F48" s="26">
        <v>1725</v>
      </c>
      <c r="G48" s="11">
        <v>9535700</v>
      </c>
      <c r="H48" s="37">
        <v>0</v>
      </c>
      <c r="I48" s="43">
        <v>2661000</v>
      </c>
      <c r="J48" s="85" t="s">
        <v>155</v>
      </c>
      <c r="K48" s="36">
        <v>816480</v>
      </c>
      <c r="L48" s="10">
        <v>1330500</v>
      </c>
      <c r="M48" s="37">
        <v>1330500</v>
      </c>
      <c r="N48" s="54">
        <f t="shared" si="4"/>
        <v>12196700</v>
      </c>
      <c r="O48" s="17">
        <v>72139</v>
      </c>
      <c r="P48" s="28">
        <v>0</v>
      </c>
      <c r="Q48" s="18">
        <v>816480</v>
      </c>
      <c r="R48" s="60">
        <v>10221000</v>
      </c>
      <c r="S48" s="63">
        <v>0</v>
      </c>
      <c r="T48" s="64">
        <v>1856885</v>
      </c>
      <c r="U48" s="70">
        <f t="shared" si="5"/>
        <v>12077885</v>
      </c>
      <c r="V48" s="74">
        <f t="shared" si="6"/>
        <v>118815</v>
      </c>
      <c r="W48" s="75">
        <v>625500</v>
      </c>
      <c r="X48" t="str">
        <f t="shared" si="3"/>
        <v>1725?4350</v>
      </c>
    </row>
    <row r="49" spans="1:24" ht="24.9" customHeight="1" x14ac:dyDescent="0.3">
      <c r="A49" s="2" t="s">
        <v>43</v>
      </c>
      <c r="B49" s="3">
        <v>49534955</v>
      </c>
      <c r="C49" s="4">
        <v>3438039</v>
      </c>
      <c r="D49" s="2" t="s">
        <v>15</v>
      </c>
      <c r="E49" s="8">
        <v>4350</v>
      </c>
      <c r="F49" s="26">
        <v>1726</v>
      </c>
      <c r="G49" s="11">
        <v>8136000</v>
      </c>
      <c r="H49" s="37">
        <v>0</v>
      </c>
      <c r="I49" s="43">
        <v>4242000</v>
      </c>
      <c r="J49" s="85" t="s">
        <v>168</v>
      </c>
      <c r="K49" s="36">
        <v>937168</v>
      </c>
      <c r="L49" s="10">
        <v>2121000</v>
      </c>
      <c r="M49" s="37">
        <v>2121000</v>
      </c>
      <c r="N49" s="54">
        <f t="shared" si="4"/>
        <v>12378000</v>
      </c>
      <c r="O49" s="17">
        <v>531065</v>
      </c>
      <c r="P49" s="28">
        <v>0</v>
      </c>
      <c r="Q49" s="18">
        <v>937168</v>
      </c>
      <c r="R49" s="60">
        <v>7971000</v>
      </c>
      <c r="S49" s="61">
        <v>0</v>
      </c>
      <c r="T49" s="62">
        <v>4534610</v>
      </c>
      <c r="U49" s="70">
        <f t="shared" si="5"/>
        <v>12505610</v>
      </c>
      <c r="V49" s="74">
        <f t="shared" si="6"/>
        <v>-127610</v>
      </c>
      <c r="W49" s="75">
        <v>533600</v>
      </c>
      <c r="X49" t="str">
        <f t="shared" si="3"/>
        <v>1726?4350</v>
      </c>
    </row>
    <row r="50" spans="1:24" ht="24.9" customHeight="1" x14ac:dyDescent="0.3">
      <c r="A50" s="2" t="s">
        <v>43</v>
      </c>
      <c r="B50" s="3">
        <v>49534955</v>
      </c>
      <c r="C50" s="4">
        <v>2207155</v>
      </c>
      <c r="D50" s="2" t="s">
        <v>14</v>
      </c>
      <c r="E50" s="8">
        <v>4357</v>
      </c>
      <c r="F50" s="26">
        <v>1726</v>
      </c>
      <c r="G50" s="11">
        <v>1905400</v>
      </c>
      <c r="H50" s="37">
        <v>0</v>
      </c>
      <c r="I50" s="43">
        <v>1032000</v>
      </c>
      <c r="J50" s="85" t="s">
        <v>167</v>
      </c>
      <c r="K50" s="36">
        <v>359219</v>
      </c>
      <c r="L50" s="10">
        <v>516000</v>
      </c>
      <c r="M50" s="37">
        <v>516000</v>
      </c>
      <c r="N50" s="54">
        <f t="shared" si="4"/>
        <v>2937400</v>
      </c>
      <c r="O50" s="17">
        <v>214625</v>
      </c>
      <c r="P50" s="28">
        <v>0</v>
      </c>
      <c r="Q50" s="18">
        <v>359219</v>
      </c>
      <c r="R50" s="60">
        <v>1706400</v>
      </c>
      <c r="S50" s="61">
        <v>0</v>
      </c>
      <c r="T50" s="62">
        <v>1211030</v>
      </c>
      <c r="U50" s="70">
        <f t="shared" si="5"/>
        <v>2917430</v>
      </c>
      <c r="V50" s="74">
        <f t="shared" si="6"/>
        <v>19970</v>
      </c>
      <c r="W50" s="75">
        <v>125000</v>
      </c>
      <c r="X50" t="str">
        <f t="shared" si="3"/>
        <v>1726?4357</v>
      </c>
    </row>
    <row r="51" spans="1:24" ht="24.9" customHeight="1" x14ac:dyDescent="0.3">
      <c r="A51" s="2" t="s">
        <v>66</v>
      </c>
      <c r="B51" s="3">
        <v>49534947</v>
      </c>
      <c r="C51" s="4">
        <v>1554346</v>
      </c>
      <c r="D51" s="2" t="s">
        <v>12</v>
      </c>
      <c r="E51" s="8">
        <v>4312</v>
      </c>
      <c r="F51" s="26">
        <v>1727</v>
      </c>
      <c r="G51" s="11">
        <v>105900</v>
      </c>
      <c r="H51" s="37">
        <v>0</v>
      </c>
      <c r="I51" s="43">
        <v>385000</v>
      </c>
      <c r="J51" s="85" t="s">
        <v>209</v>
      </c>
      <c r="K51" s="36">
        <v>4000</v>
      </c>
      <c r="L51" s="10">
        <v>192500</v>
      </c>
      <c r="M51" s="37">
        <v>192500</v>
      </c>
      <c r="N51" s="54">
        <f t="shared" si="4"/>
        <v>490900</v>
      </c>
      <c r="O51" s="17">
        <v>0</v>
      </c>
      <c r="P51" s="28">
        <v>0</v>
      </c>
      <c r="Q51" s="18">
        <v>4000</v>
      </c>
      <c r="R51" s="60">
        <v>125100</v>
      </c>
      <c r="S51" s="63">
        <v>0</v>
      </c>
      <c r="T51" s="64">
        <v>361850</v>
      </c>
      <c r="U51" s="70">
        <f t="shared" si="5"/>
        <v>486950</v>
      </c>
      <c r="V51" s="74">
        <f t="shared" si="6"/>
        <v>3950</v>
      </c>
      <c r="W51" s="75">
        <v>0</v>
      </c>
      <c r="X51" t="str">
        <f t="shared" si="3"/>
        <v>1727?4312</v>
      </c>
    </row>
    <row r="52" spans="1:24" ht="24.9" customHeight="1" x14ac:dyDescent="0.3">
      <c r="A52" s="2" t="s">
        <v>66</v>
      </c>
      <c r="B52" s="3">
        <v>49534947</v>
      </c>
      <c r="C52" s="4">
        <v>5520871</v>
      </c>
      <c r="D52" s="2" t="s">
        <v>18</v>
      </c>
      <c r="E52" s="8">
        <v>4344</v>
      </c>
      <c r="F52" s="26">
        <v>1727</v>
      </c>
      <c r="G52" s="11">
        <v>287500</v>
      </c>
      <c r="H52" s="37">
        <v>0</v>
      </c>
      <c r="I52" s="43">
        <v>297000</v>
      </c>
      <c r="J52" s="85" t="s">
        <v>210</v>
      </c>
      <c r="K52" s="36">
        <v>8000</v>
      </c>
      <c r="L52" s="10">
        <v>148500</v>
      </c>
      <c r="M52" s="37">
        <v>148500</v>
      </c>
      <c r="N52" s="54">
        <f t="shared" si="4"/>
        <v>584500</v>
      </c>
      <c r="O52" s="17">
        <v>0</v>
      </c>
      <c r="P52" s="28">
        <v>0</v>
      </c>
      <c r="Q52" s="18">
        <v>8000</v>
      </c>
      <c r="R52" s="60">
        <v>338900</v>
      </c>
      <c r="S52" s="63">
        <v>0</v>
      </c>
      <c r="T52" s="64">
        <v>237290</v>
      </c>
      <c r="U52" s="70">
        <f t="shared" si="5"/>
        <v>576190</v>
      </c>
      <c r="V52" s="74">
        <f t="shared" si="6"/>
        <v>8310</v>
      </c>
      <c r="W52" s="75">
        <v>0</v>
      </c>
      <c r="X52" t="str">
        <f t="shared" si="3"/>
        <v>1727?4344</v>
      </c>
    </row>
    <row r="53" spans="1:24" ht="24.9" customHeight="1" x14ac:dyDescent="0.3">
      <c r="A53" s="2" t="s">
        <v>66</v>
      </c>
      <c r="B53" s="3">
        <v>49534947</v>
      </c>
      <c r="C53" s="4">
        <v>9424689</v>
      </c>
      <c r="D53" s="2" t="s">
        <v>15</v>
      </c>
      <c r="E53" s="8">
        <v>4350</v>
      </c>
      <c r="F53" s="26">
        <v>1727</v>
      </c>
      <c r="G53" s="11">
        <v>4892800</v>
      </c>
      <c r="H53" s="37">
        <v>0</v>
      </c>
      <c r="I53" s="43">
        <v>2889000</v>
      </c>
      <c r="J53" s="85" t="s">
        <v>211</v>
      </c>
      <c r="K53" s="36">
        <v>1393997</v>
      </c>
      <c r="L53" s="10">
        <v>1444500</v>
      </c>
      <c r="M53" s="37">
        <v>1444500</v>
      </c>
      <c r="N53" s="54">
        <f t="shared" si="4"/>
        <v>7781800</v>
      </c>
      <c r="O53" s="17">
        <v>12351</v>
      </c>
      <c r="P53" s="28">
        <v>0</v>
      </c>
      <c r="Q53" s="18">
        <v>1393997</v>
      </c>
      <c r="R53" s="60">
        <v>5671600</v>
      </c>
      <c r="S53" s="63">
        <v>0</v>
      </c>
      <c r="T53" s="64">
        <v>1049470</v>
      </c>
      <c r="U53" s="70">
        <f t="shared" si="5"/>
        <v>6721070</v>
      </c>
      <c r="V53" s="74">
        <f t="shared" si="6"/>
        <v>1060730</v>
      </c>
      <c r="W53" s="75">
        <v>321000</v>
      </c>
      <c r="X53" t="str">
        <f t="shared" si="3"/>
        <v>1727?4350</v>
      </c>
    </row>
    <row r="54" spans="1:24" ht="24.9" customHeight="1" x14ac:dyDescent="0.3">
      <c r="A54" s="2" t="s">
        <v>34</v>
      </c>
      <c r="B54" s="3">
        <v>49534971</v>
      </c>
      <c r="C54" s="4">
        <v>9421301</v>
      </c>
      <c r="D54" s="2" t="s">
        <v>9</v>
      </c>
      <c r="E54" s="8">
        <v>4356</v>
      </c>
      <c r="F54" s="26">
        <v>1728</v>
      </c>
      <c r="G54" s="11">
        <v>484300</v>
      </c>
      <c r="H54" s="37">
        <v>0</v>
      </c>
      <c r="I54" s="43">
        <v>19000</v>
      </c>
      <c r="J54" s="85" t="s">
        <v>148</v>
      </c>
      <c r="K54" s="36">
        <v>18581</v>
      </c>
      <c r="L54" s="10">
        <v>19000</v>
      </c>
      <c r="M54" s="37">
        <v>0</v>
      </c>
      <c r="N54" s="54">
        <f t="shared" si="4"/>
        <v>503300</v>
      </c>
      <c r="O54" s="17">
        <v>8940</v>
      </c>
      <c r="P54" s="28">
        <v>0</v>
      </c>
      <c r="Q54" s="18">
        <v>18581</v>
      </c>
      <c r="R54" s="60">
        <v>459000</v>
      </c>
      <c r="S54" s="61">
        <v>0</v>
      </c>
      <c r="T54" s="62">
        <v>38100</v>
      </c>
      <c r="U54" s="70">
        <f t="shared" si="5"/>
        <v>497100</v>
      </c>
      <c r="V54" s="74">
        <f t="shared" si="6"/>
        <v>6200</v>
      </c>
      <c r="W54" s="75">
        <v>31800</v>
      </c>
      <c r="X54" t="str">
        <f t="shared" si="3"/>
        <v>1728?4356</v>
      </c>
    </row>
    <row r="55" spans="1:24" ht="24.9" customHeight="1" x14ac:dyDescent="0.3">
      <c r="A55" s="2" t="s">
        <v>34</v>
      </c>
      <c r="B55" s="3">
        <v>49534971</v>
      </c>
      <c r="C55" s="4">
        <v>8437729</v>
      </c>
      <c r="D55" s="2" t="s">
        <v>7</v>
      </c>
      <c r="E55" s="8">
        <v>4357</v>
      </c>
      <c r="F55" s="26">
        <v>1728</v>
      </c>
      <c r="G55" s="11">
        <v>8539200</v>
      </c>
      <c r="H55" s="37">
        <v>0</v>
      </c>
      <c r="I55" s="43">
        <v>2382000</v>
      </c>
      <c r="J55" s="85" t="s">
        <v>147</v>
      </c>
      <c r="K55" s="36">
        <v>399648</v>
      </c>
      <c r="L55" s="10">
        <v>1191000</v>
      </c>
      <c r="M55" s="37">
        <v>1191000</v>
      </c>
      <c r="N55" s="54">
        <f t="shared" si="4"/>
        <v>10921200</v>
      </c>
      <c r="O55" s="17">
        <v>360560</v>
      </c>
      <c r="P55" s="28">
        <v>0</v>
      </c>
      <c r="Q55" s="18">
        <v>741448</v>
      </c>
      <c r="R55" s="60">
        <v>8100000</v>
      </c>
      <c r="S55" s="61">
        <v>0</v>
      </c>
      <c r="T55" s="62">
        <v>3000530</v>
      </c>
      <c r="U55" s="70">
        <f t="shared" si="5"/>
        <v>11100530</v>
      </c>
      <c r="V55" s="74">
        <f t="shared" si="6"/>
        <v>-179330</v>
      </c>
      <c r="W55" s="75">
        <v>560100</v>
      </c>
      <c r="X55" t="str">
        <f t="shared" si="3"/>
        <v>1728?4357</v>
      </c>
    </row>
    <row r="56" spans="1:24" ht="24.9" customHeight="1" x14ac:dyDescent="0.3">
      <c r="A56" s="2" t="s">
        <v>77</v>
      </c>
      <c r="B56" s="3">
        <v>44685181</v>
      </c>
      <c r="C56" s="4">
        <v>8261070</v>
      </c>
      <c r="D56" s="2" t="s">
        <v>15</v>
      </c>
      <c r="E56" s="8">
        <v>4350</v>
      </c>
      <c r="F56" s="26">
        <v>1731</v>
      </c>
      <c r="G56" s="11">
        <v>3750100</v>
      </c>
      <c r="H56" s="37">
        <v>0</v>
      </c>
      <c r="I56" s="43">
        <v>2723000</v>
      </c>
      <c r="J56" s="85" t="s">
        <v>233</v>
      </c>
      <c r="K56" s="36">
        <v>1529050</v>
      </c>
      <c r="L56" s="10">
        <v>1361500</v>
      </c>
      <c r="M56" s="37">
        <v>1361500</v>
      </c>
      <c r="N56" s="54">
        <f t="shared" si="4"/>
        <v>6473100</v>
      </c>
      <c r="O56" s="17">
        <v>240636</v>
      </c>
      <c r="P56" s="28">
        <v>0</v>
      </c>
      <c r="Q56" s="18">
        <v>1529050</v>
      </c>
      <c r="R56" s="60">
        <v>4347000</v>
      </c>
      <c r="S56" s="61">
        <v>0</v>
      </c>
      <c r="T56" s="62">
        <v>1083390</v>
      </c>
      <c r="U56" s="70">
        <f t="shared" si="5"/>
        <v>5430390</v>
      </c>
      <c r="V56" s="74">
        <f t="shared" si="6"/>
        <v>1042710</v>
      </c>
      <c r="W56" s="75">
        <v>245900</v>
      </c>
      <c r="X56" t="str">
        <f t="shared" si="3"/>
        <v>1731?4350</v>
      </c>
    </row>
    <row r="57" spans="1:24" ht="24.9" customHeight="1" x14ac:dyDescent="0.3">
      <c r="A57" s="2" t="s">
        <v>26</v>
      </c>
      <c r="B57" s="3">
        <v>44685173</v>
      </c>
      <c r="C57" s="4">
        <v>6647832</v>
      </c>
      <c r="D57" s="2" t="s">
        <v>15</v>
      </c>
      <c r="E57" s="8">
        <v>4350</v>
      </c>
      <c r="F57" s="26">
        <v>1732</v>
      </c>
      <c r="G57" s="11">
        <v>3479700</v>
      </c>
      <c r="H57" s="37">
        <v>0</v>
      </c>
      <c r="I57" s="43">
        <v>1947000</v>
      </c>
      <c r="J57" s="85" t="s">
        <v>133</v>
      </c>
      <c r="K57" s="36">
        <v>1115206</v>
      </c>
      <c r="L57" s="10">
        <v>973500</v>
      </c>
      <c r="M57" s="37">
        <v>973500</v>
      </c>
      <c r="N57" s="54">
        <f t="shared" si="4"/>
        <v>5426700</v>
      </c>
      <c r="O57" s="17">
        <v>212140</v>
      </c>
      <c r="P57" s="28">
        <v>0</v>
      </c>
      <c r="Q57" s="18">
        <v>1115206</v>
      </c>
      <c r="R57" s="60">
        <v>3511600</v>
      </c>
      <c r="S57" s="61">
        <v>0</v>
      </c>
      <c r="T57" s="62">
        <v>1240290</v>
      </c>
      <c r="U57" s="70">
        <f t="shared" si="5"/>
        <v>4751890</v>
      </c>
      <c r="V57" s="74">
        <f t="shared" si="6"/>
        <v>674810</v>
      </c>
      <c r="W57" s="75">
        <v>228200</v>
      </c>
      <c r="X57" t="str">
        <f t="shared" si="3"/>
        <v>1732?4350</v>
      </c>
    </row>
    <row r="58" spans="1:24" ht="24.9" customHeight="1" x14ac:dyDescent="0.3">
      <c r="A58" s="2" t="s">
        <v>30</v>
      </c>
      <c r="B58" s="3">
        <v>69344035</v>
      </c>
      <c r="C58" s="4">
        <v>7397891</v>
      </c>
      <c r="D58" s="2" t="s">
        <v>15</v>
      </c>
      <c r="E58" s="8">
        <v>4350</v>
      </c>
      <c r="F58" s="26">
        <v>1733</v>
      </c>
      <c r="G58" s="11">
        <v>6059200</v>
      </c>
      <c r="H58" s="37">
        <v>0</v>
      </c>
      <c r="I58" s="43">
        <v>2196000</v>
      </c>
      <c r="J58" s="85" t="s">
        <v>138</v>
      </c>
      <c r="K58" s="36">
        <v>466755</v>
      </c>
      <c r="L58" s="10">
        <v>1098000</v>
      </c>
      <c r="M58" s="37">
        <v>1098000</v>
      </c>
      <c r="N58" s="54">
        <f t="shared" si="4"/>
        <v>8255200</v>
      </c>
      <c r="O58" s="17">
        <v>150000</v>
      </c>
      <c r="P58" s="28">
        <v>0</v>
      </c>
      <c r="Q58" s="18">
        <v>466755</v>
      </c>
      <c r="R58" s="60">
        <v>6927400</v>
      </c>
      <c r="S58" s="61">
        <v>0</v>
      </c>
      <c r="T58" s="62">
        <v>1408230</v>
      </c>
      <c r="U58" s="70">
        <f t="shared" si="5"/>
        <v>8335630</v>
      </c>
      <c r="V58" s="74">
        <f t="shared" si="6"/>
        <v>-80430</v>
      </c>
      <c r="W58" s="75">
        <v>397400</v>
      </c>
      <c r="X58" t="str">
        <f t="shared" si="3"/>
        <v>1733?4350</v>
      </c>
    </row>
    <row r="59" spans="1:24" ht="24.9" customHeight="1" x14ac:dyDescent="0.3">
      <c r="A59" s="2" t="s">
        <v>30</v>
      </c>
      <c r="B59" s="3">
        <v>69344035</v>
      </c>
      <c r="C59" s="4">
        <v>8948317</v>
      </c>
      <c r="D59" s="2" t="s">
        <v>32</v>
      </c>
      <c r="E59" s="8">
        <v>4351</v>
      </c>
      <c r="F59" s="26">
        <v>1733</v>
      </c>
      <c r="G59" s="11">
        <v>1389900</v>
      </c>
      <c r="H59" s="37">
        <v>0</v>
      </c>
      <c r="I59" s="43">
        <v>6000</v>
      </c>
      <c r="J59" s="85" t="s">
        <v>140</v>
      </c>
      <c r="K59" s="36">
        <v>6000</v>
      </c>
      <c r="L59" s="10">
        <v>6000</v>
      </c>
      <c r="M59" s="37">
        <v>0</v>
      </c>
      <c r="N59" s="54">
        <f t="shared" si="4"/>
        <v>1395900</v>
      </c>
      <c r="O59" s="17">
        <v>0</v>
      </c>
      <c r="P59" s="28">
        <v>0</v>
      </c>
      <c r="Q59" s="18">
        <v>35973</v>
      </c>
      <c r="R59" s="60">
        <v>1240800</v>
      </c>
      <c r="S59" s="61">
        <v>0</v>
      </c>
      <c r="T59" s="62">
        <v>119550</v>
      </c>
      <c r="U59" s="70">
        <f t="shared" si="5"/>
        <v>1360350</v>
      </c>
      <c r="V59" s="74">
        <f t="shared" si="6"/>
        <v>35550</v>
      </c>
      <c r="W59" s="75">
        <v>0</v>
      </c>
      <c r="X59" t="str">
        <f t="shared" si="3"/>
        <v>1733?4351</v>
      </c>
    </row>
    <row r="60" spans="1:24" ht="24.9" customHeight="1" x14ac:dyDescent="0.3">
      <c r="A60" s="2" t="s">
        <v>30</v>
      </c>
      <c r="B60" s="3">
        <v>69344035</v>
      </c>
      <c r="C60" s="4">
        <v>7948275</v>
      </c>
      <c r="D60" s="2" t="s">
        <v>79</v>
      </c>
      <c r="E60" s="8">
        <v>4359</v>
      </c>
      <c r="F60" s="26">
        <v>1733</v>
      </c>
      <c r="G60" s="11">
        <v>121100</v>
      </c>
      <c r="H60" s="37">
        <v>0</v>
      </c>
      <c r="I60" s="43">
        <v>3000</v>
      </c>
      <c r="J60" s="85" t="s">
        <v>139</v>
      </c>
      <c r="K60" s="36">
        <v>2637</v>
      </c>
      <c r="L60" s="10">
        <v>3000</v>
      </c>
      <c r="M60" s="37">
        <v>0</v>
      </c>
      <c r="N60" s="54">
        <f t="shared" si="4"/>
        <v>124100</v>
      </c>
      <c r="O60" s="17">
        <v>0</v>
      </c>
      <c r="P60" s="28">
        <v>0</v>
      </c>
      <c r="Q60" s="18">
        <v>2637</v>
      </c>
      <c r="R60" s="60">
        <v>0</v>
      </c>
      <c r="S60" s="61">
        <v>0</v>
      </c>
      <c r="T60" s="62">
        <v>27550</v>
      </c>
      <c r="U60" s="70">
        <f t="shared" si="5"/>
        <v>27550</v>
      </c>
      <c r="V60" s="74">
        <f t="shared" si="6"/>
        <v>96550</v>
      </c>
      <c r="W60" s="75">
        <v>0</v>
      </c>
      <c r="X60" t="str">
        <f t="shared" si="3"/>
        <v>1733?4359</v>
      </c>
    </row>
    <row r="61" spans="1:24" ht="24.9" customHeight="1" x14ac:dyDescent="0.3">
      <c r="A61" s="2" t="s">
        <v>30</v>
      </c>
      <c r="B61" s="3">
        <v>69344035</v>
      </c>
      <c r="C61" s="4">
        <v>6328364</v>
      </c>
      <c r="D61" s="2" t="s">
        <v>31</v>
      </c>
      <c r="E61" s="8">
        <v>4379</v>
      </c>
      <c r="F61" s="26">
        <v>1733</v>
      </c>
      <c r="G61" s="11">
        <v>350200</v>
      </c>
      <c r="H61" s="37">
        <v>0</v>
      </c>
      <c r="I61" s="43">
        <v>7000</v>
      </c>
      <c r="J61" s="85" t="s">
        <v>137</v>
      </c>
      <c r="K61" s="36">
        <v>7000</v>
      </c>
      <c r="L61" s="10">
        <v>7000</v>
      </c>
      <c r="M61" s="37">
        <v>0</v>
      </c>
      <c r="N61" s="54">
        <f t="shared" si="4"/>
        <v>357200</v>
      </c>
      <c r="O61" s="17">
        <v>0</v>
      </c>
      <c r="P61" s="28">
        <v>0</v>
      </c>
      <c r="Q61" s="18">
        <v>7394</v>
      </c>
      <c r="R61" s="60">
        <v>220500</v>
      </c>
      <c r="S61" s="61">
        <v>0</v>
      </c>
      <c r="T61" s="62">
        <v>81630</v>
      </c>
      <c r="U61" s="70">
        <f t="shared" si="5"/>
        <v>302130</v>
      </c>
      <c r="V61" s="74">
        <f t="shared" si="6"/>
        <v>55070</v>
      </c>
      <c r="W61" s="75">
        <v>0</v>
      </c>
      <c r="X61" t="str">
        <f t="shared" si="3"/>
        <v>1733?4379</v>
      </c>
    </row>
    <row r="62" spans="1:24" ht="24.9" customHeight="1" x14ac:dyDescent="0.3">
      <c r="A62" s="2" t="s">
        <v>50</v>
      </c>
      <c r="B62" s="3">
        <v>69785007</v>
      </c>
      <c r="C62" s="4">
        <v>3225877</v>
      </c>
      <c r="D62" s="2" t="s">
        <v>15</v>
      </c>
      <c r="E62" s="8">
        <v>4350</v>
      </c>
      <c r="F62" s="26">
        <v>1734</v>
      </c>
      <c r="G62" s="11">
        <v>4250800</v>
      </c>
      <c r="H62" s="37">
        <v>0</v>
      </c>
      <c r="I62" s="43">
        <v>2664000</v>
      </c>
      <c r="J62" s="85" t="s">
        <v>181</v>
      </c>
      <c r="K62" s="36">
        <v>1353356</v>
      </c>
      <c r="L62" s="10">
        <v>1332000</v>
      </c>
      <c r="M62" s="37">
        <v>1332000</v>
      </c>
      <c r="N62" s="54">
        <f t="shared" si="4"/>
        <v>6914800</v>
      </c>
      <c r="O62" s="17">
        <v>46125</v>
      </c>
      <c r="P62" s="28">
        <v>0</v>
      </c>
      <c r="Q62" s="18">
        <v>1353356</v>
      </c>
      <c r="R62" s="60">
        <v>4927300</v>
      </c>
      <c r="S62" s="61">
        <v>0</v>
      </c>
      <c r="T62" s="62">
        <v>958600</v>
      </c>
      <c r="U62" s="70">
        <f t="shared" si="5"/>
        <v>5885900</v>
      </c>
      <c r="V62" s="74">
        <f t="shared" si="6"/>
        <v>1028900</v>
      </c>
      <c r="W62" s="75">
        <v>278800</v>
      </c>
      <c r="X62" t="str">
        <f t="shared" si="3"/>
        <v>1734?4350</v>
      </c>
    </row>
    <row r="63" spans="1:24" ht="24.9" customHeight="1" x14ac:dyDescent="0.3">
      <c r="A63" s="2" t="s">
        <v>33</v>
      </c>
      <c r="B63" s="3">
        <v>44685165</v>
      </c>
      <c r="C63" s="4">
        <v>8972242</v>
      </c>
      <c r="D63" s="2" t="s">
        <v>15</v>
      </c>
      <c r="E63" s="8">
        <v>4350</v>
      </c>
      <c r="F63" s="26">
        <v>1735</v>
      </c>
      <c r="G63" s="11">
        <v>1000100</v>
      </c>
      <c r="H63" s="37">
        <v>0</v>
      </c>
      <c r="I63" s="43">
        <v>1123000</v>
      </c>
      <c r="J63" s="85" t="s">
        <v>145</v>
      </c>
      <c r="K63" s="36">
        <v>179333</v>
      </c>
      <c r="L63" s="10">
        <v>561500</v>
      </c>
      <c r="M63" s="37">
        <v>561500</v>
      </c>
      <c r="N63" s="54">
        <f t="shared" si="4"/>
        <v>2123100</v>
      </c>
      <c r="O63" s="17">
        <v>3670</v>
      </c>
      <c r="P63" s="28">
        <v>0</v>
      </c>
      <c r="Q63" s="18">
        <v>179333</v>
      </c>
      <c r="R63" s="60">
        <v>1003500</v>
      </c>
      <c r="S63" s="61">
        <v>0</v>
      </c>
      <c r="T63" s="62">
        <v>944000</v>
      </c>
      <c r="U63" s="70">
        <f t="shared" si="5"/>
        <v>1947500</v>
      </c>
      <c r="V63" s="74">
        <f t="shared" si="6"/>
        <v>175600</v>
      </c>
      <c r="W63" s="75">
        <v>0</v>
      </c>
      <c r="X63" t="str">
        <f t="shared" si="3"/>
        <v>1735?4350</v>
      </c>
    </row>
    <row r="64" spans="1:24" ht="24.9" customHeight="1" x14ac:dyDescent="0.3">
      <c r="A64" s="2" t="s">
        <v>33</v>
      </c>
      <c r="B64" s="3">
        <v>44685165</v>
      </c>
      <c r="C64" s="4">
        <v>1775170</v>
      </c>
      <c r="D64" s="2" t="s">
        <v>32</v>
      </c>
      <c r="E64" s="8">
        <v>4351</v>
      </c>
      <c r="F64" s="26">
        <v>1735</v>
      </c>
      <c r="G64" s="11">
        <v>1270200</v>
      </c>
      <c r="H64" s="37">
        <v>0</v>
      </c>
      <c r="I64" s="43">
        <v>323000</v>
      </c>
      <c r="J64" s="85" t="s">
        <v>141</v>
      </c>
      <c r="K64" s="36">
        <v>99934</v>
      </c>
      <c r="L64" s="10">
        <v>161500</v>
      </c>
      <c r="M64" s="37">
        <v>161500</v>
      </c>
      <c r="N64" s="54">
        <f t="shared" si="4"/>
        <v>1593200</v>
      </c>
      <c r="O64" s="17">
        <v>0</v>
      </c>
      <c r="P64" s="28">
        <v>0</v>
      </c>
      <c r="Q64" s="18">
        <v>99934</v>
      </c>
      <c r="R64" s="60">
        <v>1139300</v>
      </c>
      <c r="S64" s="61">
        <v>0</v>
      </c>
      <c r="T64" s="62">
        <v>437680</v>
      </c>
      <c r="U64" s="70">
        <f t="shared" si="5"/>
        <v>1576980</v>
      </c>
      <c r="V64" s="74">
        <f t="shared" si="6"/>
        <v>16220</v>
      </c>
      <c r="W64" s="75">
        <v>83400</v>
      </c>
      <c r="X64" t="str">
        <f t="shared" si="3"/>
        <v>1735?4351</v>
      </c>
    </row>
    <row r="65" spans="1:24" ht="24.9" customHeight="1" x14ac:dyDescent="0.3">
      <c r="A65" s="2" t="s">
        <v>33</v>
      </c>
      <c r="B65" s="3">
        <v>44685165</v>
      </c>
      <c r="C65" s="4">
        <v>6575343</v>
      </c>
      <c r="D65" s="2" t="s">
        <v>5</v>
      </c>
      <c r="E65" s="8">
        <v>4354</v>
      </c>
      <c r="F65" s="26">
        <v>1735</v>
      </c>
      <c r="G65" s="11">
        <v>1041400</v>
      </c>
      <c r="H65" s="37">
        <v>0</v>
      </c>
      <c r="I65" s="43">
        <v>280000</v>
      </c>
      <c r="J65" s="85" t="s">
        <v>144</v>
      </c>
      <c r="K65" s="36">
        <v>45352</v>
      </c>
      <c r="L65" s="10">
        <v>140000</v>
      </c>
      <c r="M65" s="37">
        <v>140000</v>
      </c>
      <c r="N65" s="54">
        <f t="shared" si="4"/>
        <v>1321400</v>
      </c>
      <c r="O65" s="17">
        <v>13135</v>
      </c>
      <c r="P65" s="28">
        <v>0</v>
      </c>
      <c r="Q65" s="18">
        <v>45352</v>
      </c>
      <c r="R65" s="60">
        <v>945700</v>
      </c>
      <c r="S65" s="61">
        <v>0</v>
      </c>
      <c r="T65" s="62">
        <v>411910</v>
      </c>
      <c r="U65" s="70">
        <f t="shared" si="5"/>
        <v>1357610</v>
      </c>
      <c r="V65" s="74">
        <f t="shared" si="6"/>
        <v>-36210</v>
      </c>
      <c r="W65" s="75">
        <v>68300</v>
      </c>
      <c r="X65" t="str">
        <f t="shared" si="3"/>
        <v>1735?4354</v>
      </c>
    </row>
    <row r="66" spans="1:24" ht="24.9" customHeight="1" x14ac:dyDescent="0.3">
      <c r="A66" s="2" t="s">
        <v>33</v>
      </c>
      <c r="B66" s="3">
        <v>44685165</v>
      </c>
      <c r="C66" s="4">
        <v>6222864</v>
      </c>
      <c r="D66" s="2" t="s">
        <v>10</v>
      </c>
      <c r="E66" s="8">
        <v>4355</v>
      </c>
      <c r="F66" s="26">
        <v>1735</v>
      </c>
      <c r="G66" s="11">
        <v>780200</v>
      </c>
      <c r="H66" s="37">
        <v>0</v>
      </c>
      <c r="I66" s="43">
        <v>322000</v>
      </c>
      <c r="J66" s="85" t="s">
        <v>143</v>
      </c>
      <c r="K66" s="36">
        <v>32455</v>
      </c>
      <c r="L66" s="10">
        <v>161000</v>
      </c>
      <c r="M66" s="37">
        <v>161000</v>
      </c>
      <c r="N66" s="54">
        <f t="shared" si="4"/>
        <v>1102200</v>
      </c>
      <c r="O66" s="17">
        <v>7471</v>
      </c>
      <c r="P66" s="28">
        <v>0</v>
      </c>
      <c r="Q66" s="18">
        <v>32455</v>
      </c>
      <c r="R66" s="60">
        <v>861700</v>
      </c>
      <c r="S66" s="61">
        <v>0</v>
      </c>
      <c r="T66" s="62">
        <v>215290</v>
      </c>
      <c r="U66" s="70">
        <f t="shared" si="5"/>
        <v>1076990</v>
      </c>
      <c r="V66" s="74">
        <f t="shared" si="6"/>
        <v>25210</v>
      </c>
      <c r="W66" s="75">
        <v>0</v>
      </c>
      <c r="X66" t="str">
        <f t="shared" si="3"/>
        <v>1735?4355</v>
      </c>
    </row>
    <row r="67" spans="1:24" ht="24.9" customHeight="1" x14ac:dyDescent="0.3">
      <c r="A67" s="2" t="s">
        <v>33</v>
      </c>
      <c r="B67" s="3">
        <v>44685165</v>
      </c>
      <c r="C67" s="4">
        <v>5924086</v>
      </c>
      <c r="D67" s="2" t="s">
        <v>9</v>
      </c>
      <c r="E67" s="8">
        <v>4356</v>
      </c>
      <c r="F67" s="26">
        <v>1735</v>
      </c>
      <c r="G67" s="11">
        <v>667600</v>
      </c>
      <c r="H67" s="37">
        <v>0</v>
      </c>
      <c r="I67" s="43">
        <v>65000</v>
      </c>
      <c r="J67" s="85" t="s">
        <v>142</v>
      </c>
      <c r="K67" s="36">
        <v>64519</v>
      </c>
      <c r="L67" s="10">
        <v>65000</v>
      </c>
      <c r="M67" s="37">
        <v>0</v>
      </c>
      <c r="N67" s="54">
        <f t="shared" si="4"/>
        <v>732600</v>
      </c>
      <c r="O67" s="17">
        <v>6205</v>
      </c>
      <c r="P67" s="28">
        <v>0</v>
      </c>
      <c r="Q67" s="18">
        <v>64519</v>
      </c>
      <c r="R67" s="60">
        <v>472900</v>
      </c>
      <c r="S67" s="61">
        <v>0</v>
      </c>
      <c r="T67" s="62">
        <v>48130</v>
      </c>
      <c r="U67" s="70">
        <f t="shared" si="5"/>
        <v>521030</v>
      </c>
      <c r="V67" s="74">
        <f t="shared" si="6"/>
        <v>211570</v>
      </c>
      <c r="W67" s="75">
        <v>43800</v>
      </c>
      <c r="X67" t="str">
        <f t="shared" si="3"/>
        <v>1735?4356</v>
      </c>
    </row>
    <row r="68" spans="1:24" ht="24.9" customHeight="1" x14ac:dyDescent="0.3">
      <c r="A68" s="2" t="s">
        <v>33</v>
      </c>
      <c r="B68" s="3">
        <v>44685165</v>
      </c>
      <c r="C68" s="4">
        <v>9515130</v>
      </c>
      <c r="D68" s="2" t="s">
        <v>7</v>
      </c>
      <c r="E68" s="8">
        <v>4357</v>
      </c>
      <c r="F68" s="26">
        <v>1735</v>
      </c>
      <c r="G68" s="11">
        <v>13007100</v>
      </c>
      <c r="H68" s="37">
        <v>0</v>
      </c>
      <c r="I68" s="43">
        <v>5118000</v>
      </c>
      <c r="J68" s="85" t="s">
        <v>146</v>
      </c>
      <c r="K68" s="36">
        <v>875144</v>
      </c>
      <c r="L68" s="10">
        <v>2559000</v>
      </c>
      <c r="M68" s="37">
        <v>2559000</v>
      </c>
      <c r="N68" s="54">
        <f t="shared" ref="N68:N99" si="7">G68+H68+I68</f>
        <v>18125100</v>
      </c>
      <c r="O68" s="17">
        <v>249363</v>
      </c>
      <c r="P68" s="28">
        <v>0</v>
      </c>
      <c r="Q68" s="18">
        <v>875144</v>
      </c>
      <c r="R68" s="60">
        <v>14324800</v>
      </c>
      <c r="S68" s="61">
        <v>0</v>
      </c>
      <c r="T68" s="62">
        <v>4027600</v>
      </c>
      <c r="U68" s="70">
        <f t="shared" ref="U68:U99" si="8">R68+S68+T68</f>
        <v>18352400</v>
      </c>
      <c r="V68" s="74">
        <f t="shared" ref="V68:V99" si="9">N68-U68</f>
        <v>-227300</v>
      </c>
      <c r="W68" s="75">
        <v>853200</v>
      </c>
      <c r="X68" t="str">
        <f t="shared" si="3"/>
        <v>1735?4357</v>
      </c>
    </row>
    <row r="69" spans="1:24" ht="24.9" customHeight="1" x14ac:dyDescent="0.3">
      <c r="A69" s="2" t="s">
        <v>67</v>
      </c>
      <c r="B69" s="3">
        <v>42727243</v>
      </c>
      <c r="C69" s="4">
        <v>9510127</v>
      </c>
      <c r="D69" s="2" t="s">
        <v>5</v>
      </c>
      <c r="E69" s="8">
        <v>4354</v>
      </c>
      <c r="F69" s="26">
        <v>1739</v>
      </c>
      <c r="G69" s="11">
        <v>4039100</v>
      </c>
      <c r="H69" s="37">
        <v>0</v>
      </c>
      <c r="I69" s="43">
        <v>868000</v>
      </c>
      <c r="J69" s="85" t="s">
        <v>214</v>
      </c>
      <c r="K69" s="36">
        <v>419490</v>
      </c>
      <c r="L69" s="10">
        <v>434000</v>
      </c>
      <c r="M69" s="37">
        <v>434000</v>
      </c>
      <c r="N69" s="54">
        <f t="shared" si="7"/>
        <v>4907100</v>
      </c>
      <c r="O69" s="17">
        <v>-14000</v>
      </c>
      <c r="P69" s="28">
        <v>0</v>
      </c>
      <c r="Q69" s="18">
        <v>419490</v>
      </c>
      <c r="R69" s="60">
        <v>5457200</v>
      </c>
      <c r="S69" s="61">
        <v>0</v>
      </c>
      <c r="T69" s="62">
        <v>609670</v>
      </c>
      <c r="U69" s="70">
        <f t="shared" si="8"/>
        <v>6066870</v>
      </c>
      <c r="V69" s="74">
        <f t="shared" si="9"/>
        <v>-1159770</v>
      </c>
      <c r="W69" s="75">
        <v>0</v>
      </c>
      <c r="X69" t="str">
        <f t="shared" ref="X69:X132" si="10">CONCATENATE(F69,"?",E69)</f>
        <v>1739?4354</v>
      </c>
    </row>
    <row r="70" spans="1:24" ht="24.9" customHeight="1" x14ac:dyDescent="0.3">
      <c r="A70" s="2" t="s">
        <v>67</v>
      </c>
      <c r="B70" s="3">
        <v>42727243</v>
      </c>
      <c r="C70" s="4">
        <v>2689612</v>
      </c>
      <c r="D70" s="2" t="s">
        <v>10</v>
      </c>
      <c r="E70" s="8">
        <v>4355</v>
      </c>
      <c r="F70" s="26">
        <v>1739</v>
      </c>
      <c r="G70" s="11">
        <v>2708500</v>
      </c>
      <c r="H70" s="37">
        <v>0</v>
      </c>
      <c r="I70" s="43">
        <v>3232000</v>
      </c>
      <c r="J70" s="85" t="s">
        <v>215</v>
      </c>
      <c r="K70" s="36">
        <v>570298</v>
      </c>
      <c r="L70" s="10">
        <v>1616000</v>
      </c>
      <c r="M70" s="37">
        <v>1616000</v>
      </c>
      <c r="N70" s="54">
        <f t="shared" si="7"/>
        <v>5940500</v>
      </c>
      <c r="O70" s="17">
        <v>483425</v>
      </c>
      <c r="P70" s="28">
        <v>0</v>
      </c>
      <c r="Q70" s="18">
        <v>570298</v>
      </c>
      <c r="R70" s="60">
        <v>3161200</v>
      </c>
      <c r="S70" s="61">
        <v>0</v>
      </c>
      <c r="T70" s="62">
        <v>2870010</v>
      </c>
      <c r="U70" s="70">
        <f t="shared" si="8"/>
        <v>6031210</v>
      </c>
      <c r="V70" s="74">
        <f t="shared" si="9"/>
        <v>-90710</v>
      </c>
      <c r="W70" s="75">
        <v>177700</v>
      </c>
      <c r="X70" t="str">
        <f t="shared" si="10"/>
        <v>1739?4355</v>
      </c>
    </row>
    <row r="71" spans="1:24" ht="24.9" customHeight="1" x14ac:dyDescent="0.3">
      <c r="A71" s="2" t="s">
        <v>67</v>
      </c>
      <c r="B71" s="3">
        <v>42727243</v>
      </c>
      <c r="C71" s="4">
        <v>3146127</v>
      </c>
      <c r="D71" s="2" t="s">
        <v>7</v>
      </c>
      <c r="E71" s="8">
        <v>4357</v>
      </c>
      <c r="F71" s="26">
        <v>1739</v>
      </c>
      <c r="G71" s="11">
        <v>6032400</v>
      </c>
      <c r="H71" s="37">
        <v>0</v>
      </c>
      <c r="I71" s="43">
        <v>4439000</v>
      </c>
      <c r="J71" s="85" t="s">
        <v>212</v>
      </c>
      <c r="K71" s="36">
        <v>681821</v>
      </c>
      <c r="L71" s="10">
        <v>2219500</v>
      </c>
      <c r="M71" s="37">
        <v>2219500</v>
      </c>
      <c r="N71" s="54">
        <f t="shared" si="7"/>
        <v>10471400</v>
      </c>
      <c r="O71" s="17">
        <v>-37000</v>
      </c>
      <c r="P71" s="28">
        <v>0</v>
      </c>
      <c r="Q71" s="18">
        <v>681821</v>
      </c>
      <c r="R71" s="60">
        <v>6236600</v>
      </c>
      <c r="S71" s="61">
        <v>0</v>
      </c>
      <c r="T71" s="62">
        <v>2268380</v>
      </c>
      <c r="U71" s="70">
        <f t="shared" si="8"/>
        <v>8504980</v>
      </c>
      <c r="V71" s="74">
        <f t="shared" si="9"/>
        <v>1966420</v>
      </c>
      <c r="W71" s="75">
        <v>345900</v>
      </c>
      <c r="X71" t="str">
        <f t="shared" si="10"/>
        <v>1739?4357</v>
      </c>
    </row>
    <row r="72" spans="1:24" ht="24.9" customHeight="1" x14ac:dyDescent="0.3">
      <c r="A72" s="2" t="s">
        <v>67</v>
      </c>
      <c r="B72" s="3">
        <v>42727243</v>
      </c>
      <c r="C72" s="4">
        <v>8609012</v>
      </c>
      <c r="D72" s="2" t="s">
        <v>79</v>
      </c>
      <c r="E72" s="8">
        <v>4359</v>
      </c>
      <c r="F72" s="26">
        <v>1739</v>
      </c>
      <c r="G72" s="11">
        <v>169200</v>
      </c>
      <c r="H72" s="37">
        <v>0</v>
      </c>
      <c r="I72" s="43">
        <v>65000</v>
      </c>
      <c r="J72" s="85" t="s">
        <v>216</v>
      </c>
      <c r="K72" s="36">
        <v>65000</v>
      </c>
      <c r="L72" s="10">
        <v>65000</v>
      </c>
      <c r="M72" s="37">
        <v>0</v>
      </c>
      <c r="N72" s="54">
        <f t="shared" si="7"/>
        <v>234200</v>
      </c>
      <c r="O72" s="17">
        <v>16000</v>
      </c>
      <c r="P72" s="28">
        <v>0</v>
      </c>
      <c r="Q72" s="18">
        <v>73506</v>
      </c>
      <c r="R72" s="60">
        <v>109400</v>
      </c>
      <c r="S72" s="61">
        <v>0</v>
      </c>
      <c r="T72" s="62">
        <v>67650</v>
      </c>
      <c r="U72" s="70">
        <f t="shared" si="8"/>
        <v>177050</v>
      </c>
      <c r="V72" s="74">
        <f t="shared" si="9"/>
        <v>57150</v>
      </c>
      <c r="W72" s="75">
        <v>0</v>
      </c>
      <c r="X72" t="str">
        <f t="shared" si="10"/>
        <v>1739?4359</v>
      </c>
    </row>
    <row r="73" spans="1:24" ht="24.9" customHeight="1" x14ac:dyDescent="0.3">
      <c r="A73" s="2" t="s">
        <v>67</v>
      </c>
      <c r="B73" s="3">
        <v>42727243</v>
      </c>
      <c r="C73" s="4">
        <v>8025005</v>
      </c>
      <c r="D73" s="2" t="s">
        <v>68</v>
      </c>
      <c r="E73" s="8">
        <v>4377</v>
      </c>
      <c r="F73" s="26">
        <v>1739</v>
      </c>
      <c r="G73" s="11">
        <v>0</v>
      </c>
      <c r="H73" s="37">
        <v>1998000</v>
      </c>
      <c r="I73" s="43">
        <v>112000</v>
      </c>
      <c r="J73" s="85" t="s">
        <v>213</v>
      </c>
      <c r="K73" s="36">
        <v>112000</v>
      </c>
      <c r="L73" s="10">
        <v>56000</v>
      </c>
      <c r="M73" s="37">
        <v>56000</v>
      </c>
      <c r="N73" s="54">
        <f t="shared" si="7"/>
        <v>2110000</v>
      </c>
      <c r="O73" s="17">
        <v>0</v>
      </c>
      <c r="P73" s="28">
        <v>0</v>
      </c>
      <c r="Q73" s="18">
        <v>112495</v>
      </c>
      <c r="R73" s="60">
        <v>1050150</v>
      </c>
      <c r="S73" s="63">
        <v>490000</v>
      </c>
      <c r="T73" s="64">
        <v>281450</v>
      </c>
      <c r="U73" s="70">
        <f t="shared" si="8"/>
        <v>1821600</v>
      </c>
      <c r="V73" s="74">
        <f t="shared" si="9"/>
        <v>288400</v>
      </c>
      <c r="W73" s="75">
        <v>0</v>
      </c>
      <c r="X73" t="str">
        <f t="shared" si="10"/>
        <v>1739?4377</v>
      </c>
    </row>
    <row r="74" spans="1:24" ht="24.9" customHeight="1" x14ac:dyDescent="0.3">
      <c r="A74" s="2" t="s">
        <v>57</v>
      </c>
      <c r="B74" s="3">
        <v>42727235</v>
      </c>
      <c r="C74" s="4">
        <v>5378423</v>
      </c>
      <c r="D74" s="2" t="s">
        <v>6</v>
      </c>
      <c r="E74" s="8">
        <v>4351</v>
      </c>
      <c r="F74" s="26">
        <v>1740</v>
      </c>
      <c r="G74" s="11">
        <v>0</v>
      </c>
      <c r="H74" s="37">
        <v>184000</v>
      </c>
      <c r="I74" s="43">
        <v>29000</v>
      </c>
      <c r="J74" s="85" t="s">
        <v>196</v>
      </c>
      <c r="K74" s="36">
        <v>6046</v>
      </c>
      <c r="L74" s="10">
        <v>29000</v>
      </c>
      <c r="M74" s="37">
        <v>0</v>
      </c>
      <c r="N74" s="54">
        <f t="shared" si="7"/>
        <v>213000</v>
      </c>
      <c r="O74" s="17">
        <v>0</v>
      </c>
      <c r="P74" s="28">
        <v>0</v>
      </c>
      <c r="Q74" s="18">
        <v>6046</v>
      </c>
      <c r="R74" s="60">
        <v>61800</v>
      </c>
      <c r="S74" s="61">
        <v>48100</v>
      </c>
      <c r="T74" s="62">
        <v>97550</v>
      </c>
      <c r="U74" s="70">
        <f t="shared" si="8"/>
        <v>207450</v>
      </c>
      <c r="V74" s="74">
        <f t="shared" si="9"/>
        <v>5550</v>
      </c>
      <c r="W74" s="75">
        <v>0</v>
      </c>
      <c r="X74" t="str">
        <f t="shared" si="10"/>
        <v>1740?4351</v>
      </c>
    </row>
    <row r="75" spans="1:24" ht="24.9" customHeight="1" x14ac:dyDescent="0.3">
      <c r="A75" s="2" t="s">
        <v>57</v>
      </c>
      <c r="B75" s="3">
        <v>42727235</v>
      </c>
      <c r="C75" s="4">
        <v>5097137</v>
      </c>
      <c r="D75" s="2" t="s">
        <v>7</v>
      </c>
      <c r="E75" s="8">
        <v>4357</v>
      </c>
      <c r="F75" s="26">
        <v>1740</v>
      </c>
      <c r="G75" s="11">
        <v>7145400</v>
      </c>
      <c r="H75" s="37">
        <v>0</v>
      </c>
      <c r="I75" s="43">
        <v>2732000</v>
      </c>
      <c r="J75" s="85" t="s">
        <v>195</v>
      </c>
      <c r="K75" s="36">
        <v>295040</v>
      </c>
      <c r="L75" s="10">
        <v>1366000</v>
      </c>
      <c r="M75" s="37">
        <v>1366000</v>
      </c>
      <c r="N75" s="54">
        <f t="shared" si="7"/>
        <v>9877400</v>
      </c>
      <c r="O75" s="17">
        <v>296580</v>
      </c>
      <c r="P75" s="28">
        <v>0</v>
      </c>
      <c r="Q75" s="18">
        <v>295040</v>
      </c>
      <c r="R75" s="60">
        <v>7289800</v>
      </c>
      <c r="S75" s="61">
        <v>0</v>
      </c>
      <c r="T75" s="62">
        <v>3057900</v>
      </c>
      <c r="U75" s="70">
        <f t="shared" si="8"/>
        <v>10347700</v>
      </c>
      <c r="V75" s="74">
        <f t="shared" si="9"/>
        <v>-470300</v>
      </c>
      <c r="W75" s="75">
        <v>468700</v>
      </c>
      <c r="X75" t="str">
        <f t="shared" si="10"/>
        <v>1740?4357</v>
      </c>
    </row>
    <row r="76" spans="1:24" ht="24.9" customHeight="1" x14ac:dyDescent="0.3">
      <c r="A76" s="2" t="s">
        <v>57</v>
      </c>
      <c r="B76" s="3">
        <v>42727235</v>
      </c>
      <c r="C76" s="4">
        <v>1842610</v>
      </c>
      <c r="D76" s="2" t="s">
        <v>79</v>
      </c>
      <c r="E76" s="8">
        <v>4359</v>
      </c>
      <c r="F76" s="26">
        <v>1740</v>
      </c>
      <c r="G76" s="11">
        <v>131700</v>
      </c>
      <c r="H76" s="37">
        <v>0</v>
      </c>
      <c r="I76" s="43">
        <v>3000</v>
      </c>
      <c r="J76" s="85" t="s">
        <v>194</v>
      </c>
      <c r="K76" s="36">
        <v>2571</v>
      </c>
      <c r="L76" s="10">
        <v>3000</v>
      </c>
      <c r="M76" s="37">
        <v>0</v>
      </c>
      <c r="N76" s="54">
        <f t="shared" si="7"/>
        <v>134700</v>
      </c>
      <c r="O76" s="17">
        <v>99</v>
      </c>
      <c r="P76" s="28">
        <v>0</v>
      </c>
      <c r="Q76" s="18">
        <v>2571</v>
      </c>
      <c r="R76" s="60">
        <v>0</v>
      </c>
      <c r="S76" s="61">
        <v>0</v>
      </c>
      <c r="T76" s="62">
        <v>87750</v>
      </c>
      <c r="U76" s="70">
        <f t="shared" si="8"/>
        <v>87750</v>
      </c>
      <c r="V76" s="74">
        <f t="shared" si="9"/>
        <v>46950</v>
      </c>
      <c r="W76" s="75">
        <v>0</v>
      </c>
      <c r="X76" t="str">
        <f t="shared" si="10"/>
        <v>1740?4359</v>
      </c>
    </row>
    <row r="77" spans="1:24" ht="24.9" customHeight="1" x14ac:dyDescent="0.3">
      <c r="A77" s="2" t="s">
        <v>44</v>
      </c>
      <c r="B77" s="3">
        <v>42727227</v>
      </c>
      <c r="C77" s="4">
        <v>6373063</v>
      </c>
      <c r="D77" s="2" t="s">
        <v>15</v>
      </c>
      <c r="E77" s="8">
        <v>4350</v>
      </c>
      <c r="F77" s="26">
        <v>1742</v>
      </c>
      <c r="G77" s="11">
        <v>13432600</v>
      </c>
      <c r="H77" s="37">
        <v>0</v>
      </c>
      <c r="I77" s="43">
        <v>1414000</v>
      </c>
      <c r="J77" s="85" t="s">
        <v>170</v>
      </c>
      <c r="K77" s="36">
        <v>1413598</v>
      </c>
      <c r="L77" s="10">
        <v>707000</v>
      </c>
      <c r="M77" s="37">
        <v>707000</v>
      </c>
      <c r="N77" s="54">
        <f t="shared" si="7"/>
        <v>14846600</v>
      </c>
      <c r="O77" s="17">
        <v>1167241</v>
      </c>
      <c r="P77" s="28">
        <v>0</v>
      </c>
      <c r="Q77" s="18">
        <v>1413598</v>
      </c>
      <c r="R77" s="60">
        <v>10729000</v>
      </c>
      <c r="S77" s="61">
        <v>0</v>
      </c>
      <c r="T77" s="62">
        <v>1462850</v>
      </c>
      <c r="U77" s="70">
        <f t="shared" si="8"/>
        <v>12191850</v>
      </c>
      <c r="V77" s="74">
        <f t="shared" si="9"/>
        <v>2654750</v>
      </c>
      <c r="W77" s="75">
        <v>881100</v>
      </c>
      <c r="X77" t="str">
        <f t="shared" si="10"/>
        <v>1742?4350</v>
      </c>
    </row>
    <row r="78" spans="1:24" ht="24.9" customHeight="1" x14ac:dyDescent="0.3">
      <c r="A78" s="2" t="s">
        <v>44</v>
      </c>
      <c r="B78" s="3">
        <v>42727227</v>
      </c>
      <c r="C78" s="4">
        <v>1275302</v>
      </c>
      <c r="D78" s="2" t="s">
        <v>14</v>
      </c>
      <c r="E78" s="8">
        <v>4357</v>
      </c>
      <c r="F78" s="26">
        <v>1742</v>
      </c>
      <c r="G78" s="11">
        <v>2449800</v>
      </c>
      <c r="H78" s="37">
        <v>0</v>
      </c>
      <c r="I78" s="43">
        <v>655000</v>
      </c>
      <c r="J78" s="85" t="s">
        <v>169</v>
      </c>
      <c r="K78" s="36">
        <v>353400</v>
      </c>
      <c r="L78" s="10">
        <v>327500</v>
      </c>
      <c r="M78" s="37">
        <v>327500</v>
      </c>
      <c r="N78" s="54">
        <f t="shared" si="7"/>
        <v>3104800</v>
      </c>
      <c r="O78" s="17">
        <v>282759</v>
      </c>
      <c r="P78" s="28">
        <v>0</v>
      </c>
      <c r="Q78" s="18">
        <v>353400</v>
      </c>
      <c r="R78" s="60">
        <v>2359000</v>
      </c>
      <c r="S78" s="61">
        <v>0</v>
      </c>
      <c r="T78" s="62">
        <v>835950</v>
      </c>
      <c r="U78" s="70">
        <f t="shared" si="8"/>
        <v>3194950</v>
      </c>
      <c r="V78" s="74">
        <f t="shared" si="9"/>
        <v>-90150</v>
      </c>
      <c r="W78" s="75">
        <v>160700</v>
      </c>
      <c r="X78" t="str">
        <f t="shared" si="10"/>
        <v>1742?4357</v>
      </c>
    </row>
    <row r="79" spans="1:24" ht="24.9" customHeight="1" x14ac:dyDescent="0.3">
      <c r="A79" s="2" t="s">
        <v>13</v>
      </c>
      <c r="B79" s="3">
        <v>42727219</v>
      </c>
      <c r="C79" s="4">
        <v>6702399</v>
      </c>
      <c r="D79" s="2" t="s">
        <v>15</v>
      </c>
      <c r="E79" s="8">
        <v>4350</v>
      </c>
      <c r="F79" s="26">
        <v>1743</v>
      </c>
      <c r="G79" s="11">
        <v>7590000</v>
      </c>
      <c r="H79" s="37">
        <v>0</v>
      </c>
      <c r="I79" s="43">
        <v>742000</v>
      </c>
      <c r="J79" s="85" t="s">
        <v>117</v>
      </c>
      <c r="K79" s="36">
        <v>741652</v>
      </c>
      <c r="L79" s="10">
        <v>371000</v>
      </c>
      <c r="M79" s="37">
        <v>371000</v>
      </c>
      <c r="N79" s="54">
        <f t="shared" si="7"/>
        <v>8332000</v>
      </c>
      <c r="O79" s="17">
        <v>12274</v>
      </c>
      <c r="P79" s="28">
        <v>0</v>
      </c>
      <c r="Q79" s="18">
        <v>741652</v>
      </c>
      <c r="R79" s="60">
        <v>6054000</v>
      </c>
      <c r="S79" s="61">
        <v>0</v>
      </c>
      <c r="T79" s="62">
        <v>1038170</v>
      </c>
      <c r="U79" s="70">
        <f t="shared" si="8"/>
        <v>7092170</v>
      </c>
      <c r="V79" s="74">
        <f t="shared" si="9"/>
        <v>1239830</v>
      </c>
      <c r="W79" s="75">
        <v>497800</v>
      </c>
      <c r="X79" t="str">
        <f t="shared" si="10"/>
        <v>1743?4350</v>
      </c>
    </row>
    <row r="80" spans="1:24" ht="24.9" customHeight="1" x14ac:dyDescent="0.3">
      <c r="A80" s="2" t="s">
        <v>13</v>
      </c>
      <c r="B80" s="3">
        <v>42727219</v>
      </c>
      <c r="C80" s="4">
        <v>1119109</v>
      </c>
      <c r="D80" s="2" t="s">
        <v>14</v>
      </c>
      <c r="E80" s="8">
        <v>4357</v>
      </c>
      <c r="F80" s="26">
        <v>1743</v>
      </c>
      <c r="G80" s="11">
        <v>4707000</v>
      </c>
      <c r="H80" s="37">
        <v>0</v>
      </c>
      <c r="I80" s="43">
        <v>859000</v>
      </c>
      <c r="J80" s="85" t="s">
        <v>116</v>
      </c>
      <c r="K80" s="36">
        <v>859000</v>
      </c>
      <c r="L80" s="10">
        <v>429500</v>
      </c>
      <c r="M80" s="37">
        <v>429500</v>
      </c>
      <c r="N80" s="54">
        <f t="shared" si="7"/>
        <v>5566000</v>
      </c>
      <c r="O80" s="17">
        <v>150442</v>
      </c>
      <c r="P80" s="28">
        <v>215238</v>
      </c>
      <c r="Q80" s="18">
        <v>1049932</v>
      </c>
      <c r="R80" s="60">
        <v>3300600</v>
      </c>
      <c r="S80" s="61">
        <v>0</v>
      </c>
      <c r="T80" s="62">
        <v>1459700</v>
      </c>
      <c r="U80" s="70">
        <f t="shared" si="8"/>
        <v>4760300</v>
      </c>
      <c r="V80" s="74">
        <f t="shared" si="9"/>
        <v>805700</v>
      </c>
      <c r="W80" s="75">
        <v>308700</v>
      </c>
      <c r="X80" t="str">
        <f t="shared" si="10"/>
        <v>1743?4357</v>
      </c>
    </row>
    <row r="81" spans="1:24" ht="24.9" customHeight="1" x14ac:dyDescent="0.3">
      <c r="A81" s="2" t="s">
        <v>46</v>
      </c>
      <c r="B81" s="3">
        <v>42727201</v>
      </c>
      <c r="C81" s="4">
        <v>9043642</v>
      </c>
      <c r="D81" s="2" t="s">
        <v>15</v>
      </c>
      <c r="E81" s="8">
        <v>4350</v>
      </c>
      <c r="F81" s="26">
        <v>1744</v>
      </c>
      <c r="G81" s="11">
        <v>4969500</v>
      </c>
      <c r="H81" s="37">
        <v>0</v>
      </c>
      <c r="I81" s="43">
        <v>2768000</v>
      </c>
      <c r="J81" s="85" t="s">
        <v>172</v>
      </c>
      <c r="K81" s="36">
        <v>621063</v>
      </c>
      <c r="L81" s="10">
        <v>1384000</v>
      </c>
      <c r="M81" s="37">
        <v>1384000</v>
      </c>
      <c r="N81" s="54">
        <f t="shared" si="7"/>
        <v>7737500</v>
      </c>
      <c r="O81" s="17">
        <v>211643</v>
      </c>
      <c r="P81" s="28">
        <v>0</v>
      </c>
      <c r="Q81" s="18">
        <v>621063</v>
      </c>
      <c r="R81" s="60">
        <v>5760500</v>
      </c>
      <c r="S81" s="61">
        <v>0</v>
      </c>
      <c r="T81" s="62">
        <v>1893440</v>
      </c>
      <c r="U81" s="70">
        <f t="shared" si="8"/>
        <v>7653940</v>
      </c>
      <c r="V81" s="74">
        <f t="shared" si="9"/>
        <v>83560</v>
      </c>
      <c r="W81" s="75">
        <v>325900</v>
      </c>
      <c r="X81" t="str">
        <f t="shared" si="10"/>
        <v>1744?4350</v>
      </c>
    </row>
    <row r="82" spans="1:24" ht="24.9" customHeight="1" x14ac:dyDescent="0.3">
      <c r="A82" s="2" t="s">
        <v>19</v>
      </c>
      <c r="B82" s="3">
        <v>61903302</v>
      </c>
      <c r="C82" s="4">
        <v>1494851</v>
      </c>
      <c r="D82" s="2" t="s">
        <v>15</v>
      </c>
      <c r="E82" s="8">
        <v>4350</v>
      </c>
      <c r="F82" s="26">
        <v>1745</v>
      </c>
      <c r="G82" s="11">
        <v>3290400</v>
      </c>
      <c r="H82" s="37">
        <v>0</v>
      </c>
      <c r="I82" s="43">
        <v>3870000</v>
      </c>
      <c r="J82" s="85" t="s">
        <v>125</v>
      </c>
      <c r="K82" s="36">
        <v>373000</v>
      </c>
      <c r="L82" s="10">
        <v>1935000</v>
      </c>
      <c r="M82" s="37">
        <v>1935000</v>
      </c>
      <c r="N82" s="54">
        <f t="shared" si="7"/>
        <v>7160400</v>
      </c>
      <c r="O82" s="17">
        <v>21239</v>
      </c>
      <c r="P82" s="28">
        <v>0</v>
      </c>
      <c r="Q82" s="18">
        <v>373000</v>
      </c>
      <c r="R82" s="60">
        <v>3760100</v>
      </c>
      <c r="S82" s="61">
        <v>0</v>
      </c>
      <c r="T82" s="62">
        <v>3048410</v>
      </c>
      <c r="U82" s="70">
        <f t="shared" si="8"/>
        <v>6808510</v>
      </c>
      <c r="V82" s="74">
        <f t="shared" si="9"/>
        <v>351890</v>
      </c>
      <c r="W82" s="75">
        <v>0</v>
      </c>
      <c r="X82" t="str">
        <f t="shared" si="10"/>
        <v>1745?4350</v>
      </c>
    </row>
    <row r="83" spans="1:24" ht="24.9" customHeight="1" x14ac:dyDescent="0.3">
      <c r="A83" s="2" t="s">
        <v>54</v>
      </c>
      <c r="B83" s="3">
        <v>71209271</v>
      </c>
      <c r="C83" s="4">
        <v>9889921</v>
      </c>
      <c r="D83" s="2" t="s">
        <v>15</v>
      </c>
      <c r="E83" s="8">
        <v>4350</v>
      </c>
      <c r="F83" s="26">
        <v>1751</v>
      </c>
      <c r="G83" s="11">
        <v>4311400</v>
      </c>
      <c r="H83" s="37">
        <v>0</v>
      </c>
      <c r="I83" s="43">
        <v>4569000</v>
      </c>
      <c r="J83" s="85" t="s">
        <v>190</v>
      </c>
      <c r="K83" s="36">
        <v>588555</v>
      </c>
      <c r="L83" s="10">
        <v>2284500</v>
      </c>
      <c r="M83" s="37">
        <v>2284500</v>
      </c>
      <c r="N83" s="54">
        <f t="shared" si="7"/>
        <v>8880400</v>
      </c>
      <c r="O83" s="17">
        <v>144713</v>
      </c>
      <c r="P83" s="28">
        <v>0</v>
      </c>
      <c r="Q83" s="18">
        <v>588555</v>
      </c>
      <c r="R83" s="60">
        <v>4997700</v>
      </c>
      <c r="S83" s="61">
        <v>0</v>
      </c>
      <c r="T83" s="62">
        <v>3721870</v>
      </c>
      <c r="U83" s="70">
        <f t="shared" si="8"/>
        <v>8719570</v>
      </c>
      <c r="V83" s="74">
        <f t="shared" si="9"/>
        <v>160830</v>
      </c>
      <c r="W83" s="75">
        <v>282800</v>
      </c>
      <c r="X83" t="str">
        <f t="shared" si="10"/>
        <v>1751?4350</v>
      </c>
    </row>
    <row r="84" spans="1:24" ht="24.9" customHeight="1" x14ac:dyDescent="0.3">
      <c r="A84" s="2" t="s">
        <v>16</v>
      </c>
      <c r="B84" s="3">
        <v>71209212</v>
      </c>
      <c r="C84" s="4">
        <v>6341305</v>
      </c>
      <c r="D84" s="2" t="s">
        <v>15</v>
      </c>
      <c r="E84" s="8">
        <v>4350</v>
      </c>
      <c r="F84" s="26">
        <v>1752</v>
      </c>
      <c r="G84" s="11">
        <v>3550000</v>
      </c>
      <c r="H84" s="37">
        <v>0</v>
      </c>
      <c r="I84" s="43">
        <v>978000</v>
      </c>
      <c r="J84" s="85" t="s">
        <v>118</v>
      </c>
      <c r="K84" s="36">
        <v>977734</v>
      </c>
      <c r="L84" s="10">
        <v>489000</v>
      </c>
      <c r="M84" s="37">
        <v>489000</v>
      </c>
      <c r="N84" s="54">
        <f t="shared" si="7"/>
        <v>4528000</v>
      </c>
      <c r="O84" s="17">
        <v>77210</v>
      </c>
      <c r="P84" s="28">
        <v>0</v>
      </c>
      <c r="Q84" s="18">
        <v>1234164</v>
      </c>
      <c r="R84" s="60">
        <v>2459300</v>
      </c>
      <c r="S84" s="61">
        <v>0</v>
      </c>
      <c r="T84" s="62">
        <v>911480</v>
      </c>
      <c r="U84" s="70">
        <f t="shared" si="8"/>
        <v>3370780</v>
      </c>
      <c r="V84" s="74">
        <f t="shared" si="9"/>
        <v>1157220</v>
      </c>
      <c r="W84" s="75">
        <v>0</v>
      </c>
      <c r="X84" t="str">
        <f t="shared" si="10"/>
        <v>1752?4350</v>
      </c>
    </row>
    <row r="85" spans="1:24" ht="24.9" customHeight="1" x14ac:dyDescent="0.3">
      <c r="A85" s="5" t="s">
        <v>69</v>
      </c>
      <c r="B85" s="6">
        <v>71209310</v>
      </c>
      <c r="C85" s="7">
        <v>2596068</v>
      </c>
      <c r="D85" s="5" t="s">
        <v>6</v>
      </c>
      <c r="E85" s="8">
        <v>4351</v>
      </c>
      <c r="F85" s="26">
        <v>1754</v>
      </c>
      <c r="G85" s="11">
        <v>0</v>
      </c>
      <c r="H85" s="37">
        <v>312500</v>
      </c>
      <c r="I85" s="43">
        <v>44000</v>
      </c>
      <c r="J85" s="85" t="s">
        <v>217</v>
      </c>
      <c r="K85" s="36">
        <v>44000</v>
      </c>
      <c r="L85" s="10">
        <v>44000</v>
      </c>
      <c r="M85" s="37">
        <v>0</v>
      </c>
      <c r="N85" s="54">
        <f t="shared" si="7"/>
        <v>356500</v>
      </c>
      <c r="O85" s="17">
        <v>-86640</v>
      </c>
      <c r="P85" s="28">
        <v>0</v>
      </c>
      <c r="Q85" s="18">
        <v>44092</v>
      </c>
      <c r="R85" s="60">
        <v>109950</v>
      </c>
      <c r="S85" s="61">
        <v>76600</v>
      </c>
      <c r="T85" s="62">
        <v>16100</v>
      </c>
      <c r="U85" s="70">
        <f t="shared" si="8"/>
        <v>202650</v>
      </c>
      <c r="V85" s="74">
        <f t="shared" si="9"/>
        <v>153850</v>
      </c>
      <c r="W85" s="75">
        <v>0</v>
      </c>
      <c r="X85" t="str">
        <f t="shared" si="10"/>
        <v>1754?4351</v>
      </c>
    </row>
    <row r="86" spans="1:24" ht="24.9" customHeight="1" x14ac:dyDescent="0.3">
      <c r="A86" s="2" t="s">
        <v>69</v>
      </c>
      <c r="B86" s="3">
        <v>71209310</v>
      </c>
      <c r="C86" s="4">
        <v>7917169</v>
      </c>
      <c r="D86" s="2" t="s">
        <v>5</v>
      </c>
      <c r="E86" s="8">
        <v>4354</v>
      </c>
      <c r="F86" s="26">
        <v>1754</v>
      </c>
      <c r="G86" s="11">
        <v>1973700</v>
      </c>
      <c r="H86" s="37">
        <v>0</v>
      </c>
      <c r="I86" s="43">
        <v>1226000</v>
      </c>
      <c r="J86" s="85" t="s">
        <v>219</v>
      </c>
      <c r="K86" s="36">
        <v>132030</v>
      </c>
      <c r="L86" s="10">
        <v>613000</v>
      </c>
      <c r="M86" s="37">
        <v>613000</v>
      </c>
      <c r="N86" s="54">
        <f t="shared" si="7"/>
        <v>3199700</v>
      </c>
      <c r="O86" s="17">
        <v>84853</v>
      </c>
      <c r="P86" s="28">
        <v>0</v>
      </c>
      <c r="Q86" s="18">
        <v>132030</v>
      </c>
      <c r="R86" s="60">
        <v>2178200</v>
      </c>
      <c r="S86" s="61">
        <v>0</v>
      </c>
      <c r="T86" s="62">
        <v>1103610</v>
      </c>
      <c r="U86" s="70">
        <f t="shared" si="8"/>
        <v>3281810</v>
      </c>
      <c r="V86" s="74">
        <f t="shared" si="9"/>
        <v>-82110</v>
      </c>
      <c r="W86" s="75">
        <v>129500</v>
      </c>
      <c r="X86" t="str">
        <f t="shared" si="10"/>
        <v>1754?4354</v>
      </c>
    </row>
    <row r="87" spans="1:24" ht="24.9" customHeight="1" x14ac:dyDescent="0.3">
      <c r="A87" s="2" t="s">
        <v>69</v>
      </c>
      <c r="B87" s="3">
        <v>71209310</v>
      </c>
      <c r="C87" s="4">
        <v>7617221</v>
      </c>
      <c r="D87" s="2" t="s">
        <v>7</v>
      </c>
      <c r="E87" s="8">
        <v>4357</v>
      </c>
      <c r="F87" s="26">
        <v>1754</v>
      </c>
      <c r="G87" s="11">
        <v>3941100</v>
      </c>
      <c r="H87" s="37">
        <v>0</v>
      </c>
      <c r="I87" s="43">
        <v>4592000</v>
      </c>
      <c r="J87" s="85" t="s">
        <v>218</v>
      </c>
      <c r="K87" s="36">
        <v>791093</v>
      </c>
      <c r="L87" s="10">
        <v>2296000</v>
      </c>
      <c r="M87" s="37">
        <v>2296000</v>
      </c>
      <c r="N87" s="54">
        <f t="shared" si="7"/>
        <v>8533100</v>
      </c>
      <c r="O87" s="17">
        <v>-762884</v>
      </c>
      <c r="P87" s="28">
        <v>0</v>
      </c>
      <c r="Q87" s="18">
        <v>791093</v>
      </c>
      <c r="R87" s="60">
        <v>3541100</v>
      </c>
      <c r="S87" s="61">
        <v>0</v>
      </c>
      <c r="T87" s="62">
        <v>3696350</v>
      </c>
      <c r="U87" s="70">
        <f t="shared" si="8"/>
        <v>7237450</v>
      </c>
      <c r="V87" s="74">
        <f t="shared" si="9"/>
        <v>1295650</v>
      </c>
      <c r="W87" s="75">
        <v>258500</v>
      </c>
      <c r="X87" t="str">
        <f t="shared" si="10"/>
        <v>1754?4357</v>
      </c>
    </row>
    <row r="88" spans="1:24" ht="24.9" customHeight="1" x14ac:dyDescent="0.3">
      <c r="A88" s="2" t="s">
        <v>28</v>
      </c>
      <c r="B88" s="3">
        <v>71209905</v>
      </c>
      <c r="C88" s="4">
        <v>3507843</v>
      </c>
      <c r="D88" s="2" t="s">
        <v>15</v>
      </c>
      <c r="E88" s="8">
        <v>4350</v>
      </c>
      <c r="F88" s="26">
        <v>1755</v>
      </c>
      <c r="G88" s="11">
        <v>4914300</v>
      </c>
      <c r="H88" s="37">
        <v>0</v>
      </c>
      <c r="I88" s="43">
        <v>1723000</v>
      </c>
      <c r="J88" s="85" t="s">
        <v>135</v>
      </c>
      <c r="K88" s="36">
        <v>984100</v>
      </c>
      <c r="L88" s="10">
        <v>861500</v>
      </c>
      <c r="M88" s="37">
        <v>861500</v>
      </c>
      <c r="N88" s="54">
        <f t="shared" si="7"/>
        <v>6637300</v>
      </c>
      <c r="O88" s="17">
        <v>-703435</v>
      </c>
      <c r="P88" s="28">
        <v>0</v>
      </c>
      <c r="Q88" s="18">
        <v>984100</v>
      </c>
      <c r="R88" s="60">
        <v>3627300</v>
      </c>
      <c r="S88" s="61">
        <v>0</v>
      </c>
      <c r="T88" s="62">
        <v>1644570</v>
      </c>
      <c r="U88" s="70">
        <f t="shared" si="8"/>
        <v>5271870</v>
      </c>
      <c r="V88" s="74">
        <f t="shared" si="9"/>
        <v>1365430</v>
      </c>
      <c r="W88" s="75">
        <v>322400</v>
      </c>
      <c r="X88" t="str">
        <f t="shared" si="10"/>
        <v>1755?4350</v>
      </c>
    </row>
    <row r="89" spans="1:24" ht="24.9" customHeight="1" x14ac:dyDescent="0.3">
      <c r="A89" s="2" t="s">
        <v>49</v>
      </c>
      <c r="B89" s="3">
        <v>71209921</v>
      </c>
      <c r="C89" s="4">
        <v>7637650</v>
      </c>
      <c r="D89" s="2" t="s">
        <v>15</v>
      </c>
      <c r="E89" s="8">
        <v>4350</v>
      </c>
      <c r="F89" s="26">
        <v>1756</v>
      </c>
      <c r="G89" s="11">
        <v>4095300</v>
      </c>
      <c r="H89" s="37">
        <v>0</v>
      </c>
      <c r="I89" s="43">
        <v>2624000</v>
      </c>
      <c r="J89" s="85" t="s">
        <v>180</v>
      </c>
      <c r="K89" s="36">
        <v>990301</v>
      </c>
      <c r="L89" s="10">
        <v>1312000</v>
      </c>
      <c r="M89" s="37">
        <v>1312000</v>
      </c>
      <c r="N89" s="54">
        <f t="shared" si="7"/>
        <v>6719300</v>
      </c>
      <c r="O89" s="17">
        <v>-623832</v>
      </c>
      <c r="P89" s="28">
        <v>0</v>
      </c>
      <c r="Q89" s="18">
        <v>990301</v>
      </c>
      <c r="R89" s="60">
        <v>3730200</v>
      </c>
      <c r="S89" s="61">
        <v>0</v>
      </c>
      <c r="T89" s="62">
        <v>1643390</v>
      </c>
      <c r="U89" s="70">
        <f t="shared" si="8"/>
        <v>5373590</v>
      </c>
      <c r="V89" s="74">
        <f t="shared" si="9"/>
        <v>1345710</v>
      </c>
      <c r="W89" s="75">
        <v>268600</v>
      </c>
      <c r="X89" t="str">
        <f t="shared" si="10"/>
        <v>1756?4350</v>
      </c>
    </row>
    <row r="90" spans="1:24" ht="24.9" customHeight="1" x14ac:dyDescent="0.3">
      <c r="A90" s="2" t="s">
        <v>49</v>
      </c>
      <c r="B90" s="3">
        <v>71209921</v>
      </c>
      <c r="C90" s="4">
        <v>3378845</v>
      </c>
      <c r="D90" s="2" t="s">
        <v>14</v>
      </c>
      <c r="E90" s="8">
        <v>4357</v>
      </c>
      <c r="F90" s="26">
        <v>1756</v>
      </c>
      <c r="G90" s="11">
        <v>1242800</v>
      </c>
      <c r="H90" s="37">
        <v>0</v>
      </c>
      <c r="I90" s="43">
        <v>1087000</v>
      </c>
      <c r="J90" s="85" t="s">
        <v>179</v>
      </c>
      <c r="K90" s="36">
        <v>499466</v>
      </c>
      <c r="L90" s="10">
        <v>543500</v>
      </c>
      <c r="M90" s="37">
        <v>543500</v>
      </c>
      <c r="N90" s="54">
        <f t="shared" si="7"/>
        <v>2329800</v>
      </c>
      <c r="O90" s="17">
        <v>170991</v>
      </c>
      <c r="P90" s="28">
        <v>0</v>
      </c>
      <c r="Q90" s="18">
        <v>499466</v>
      </c>
      <c r="R90" s="60">
        <v>1328200</v>
      </c>
      <c r="S90" s="61">
        <v>0</v>
      </c>
      <c r="T90" s="62">
        <v>755110</v>
      </c>
      <c r="U90" s="70">
        <f t="shared" si="8"/>
        <v>2083310</v>
      </c>
      <c r="V90" s="74">
        <f t="shared" si="9"/>
        <v>246490</v>
      </c>
      <c r="W90" s="75">
        <v>81500</v>
      </c>
      <c r="X90" t="str">
        <f t="shared" si="10"/>
        <v>1756?4357</v>
      </c>
    </row>
    <row r="91" spans="1:24" ht="24.9" customHeight="1" x14ac:dyDescent="0.3">
      <c r="A91" s="2" t="s">
        <v>38</v>
      </c>
      <c r="B91" s="3">
        <v>71209930</v>
      </c>
      <c r="C91" s="4">
        <v>4873219</v>
      </c>
      <c r="D91" s="2" t="s">
        <v>15</v>
      </c>
      <c r="E91" s="8">
        <v>4350</v>
      </c>
      <c r="F91" s="26">
        <v>1757</v>
      </c>
      <c r="G91" s="11">
        <v>4805100</v>
      </c>
      <c r="H91" s="37">
        <v>0</v>
      </c>
      <c r="I91" s="43">
        <v>6444000</v>
      </c>
      <c r="J91" s="85" t="s">
        <v>156</v>
      </c>
      <c r="K91" s="36">
        <v>2121894</v>
      </c>
      <c r="L91" s="10">
        <v>3222000</v>
      </c>
      <c r="M91" s="37">
        <v>3222000</v>
      </c>
      <c r="N91" s="54">
        <f t="shared" si="7"/>
        <v>11249100</v>
      </c>
      <c r="O91" s="17">
        <v>2495085</v>
      </c>
      <c r="P91" s="28">
        <v>0</v>
      </c>
      <c r="Q91" s="18">
        <v>2121894</v>
      </c>
      <c r="R91" s="60">
        <v>3844800</v>
      </c>
      <c r="S91" s="63">
        <v>0</v>
      </c>
      <c r="T91" s="64">
        <v>7444200</v>
      </c>
      <c r="U91" s="70">
        <f t="shared" si="8"/>
        <v>11289000</v>
      </c>
      <c r="V91" s="74">
        <f t="shared" si="9"/>
        <v>-39900</v>
      </c>
      <c r="W91" s="75">
        <v>315200</v>
      </c>
      <c r="X91" t="str">
        <f t="shared" si="10"/>
        <v>1757?4350</v>
      </c>
    </row>
    <row r="92" spans="1:24" ht="24.9" customHeight="1" x14ac:dyDescent="0.3">
      <c r="A92" s="2" t="s">
        <v>29</v>
      </c>
      <c r="B92" s="3">
        <v>71209867</v>
      </c>
      <c r="C92" s="4">
        <v>6568148</v>
      </c>
      <c r="D92" s="2" t="s">
        <v>7</v>
      </c>
      <c r="E92" s="8">
        <v>4357</v>
      </c>
      <c r="F92" s="26">
        <v>1758</v>
      </c>
      <c r="G92" s="11">
        <v>4688000</v>
      </c>
      <c r="H92" s="37">
        <v>0</v>
      </c>
      <c r="I92" s="43">
        <v>127000</v>
      </c>
      <c r="J92" s="85" t="s">
        <v>136</v>
      </c>
      <c r="K92" s="36">
        <v>127000</v>
      </c>
      <c r="L92" s="10">
        <v>63500</v>
      </c>
      <c r="M92" s="37">
        <v>63500</v>
      </c>
      <c r="N92" s="54">
        <f t="shared" si="7"/>
        <v>4815000</v>
      </c>
      <c r="O92" s="17">
        <v>158600</v>
      </c>
      <c r="P92" s="28">
        <v>0</v>
      </c>
      <c r="Q92" s="18">
        <v>225444</v>
      </c>
      <c r="R92" s="60">
        <v>3718900</v>
      </c>
      <c r="S92" s="61">
        <v>0</v>
      </c>
      <c r="T92" s="62">
        <v>1029730</v>
      </c>
      <c r="U92" s="70">
        <f t="shared" si="8"/>
        <v>4748630</v>
      </c>
      <c r="V92" s="74">
        <f t="shared" si="9"/>
        <v>66370</v>
      </c>
      <c r="W92" s="75">
        <v>0</v>
      </c>
      <c r="X92" t="str">
        <f t="shared" si="10"/>
        <v>1758?4357</v>
      </c>
    </row>
    <row r="93" spans="1:24" ht="24.9" customHeight="1" x14ac:dyDescent="0.3">
      <c r="A93" s="2" t="s">
        <v>22</v>
      </c>
      <c r="B93" s="3">
        <v>71209859</v>
      </c>
      <c r="C93" s="4">
        <v>7003499</v>
      </c>
      <c r="D93" s="2" t="s">
        <v>7</v>
      </c>
      <c r="E93" s="8">
        <v>4357</v>
      </c>
      <c r="F93" s="25">
        <v>1759</v>
      </c>
      <c r="G93" s="11">
        <v>4729400</v>
      </c>
      <c r="H93" s="37">
        <v>0</v>
      </c>
      <c r="I93" s="43">
        <v>197000</v>
      </c>
      <c r="J93" s="85" t="s">
        <v>128</v>
      </c>
      <c r="K93" s="36">
        <v>196971</v>
      </c>
      <c r="L93" s="10">
        <v>98500</v>
      </c>
      <c r="M93" s="37">
        <v>98500</v>
      </c>
      <c r="N93" s="54">
        <f t="shared" si="7"/>
        <v>4926400</v>
      </c>
      <c r="O93" s="17">
        <v>273293</v>
      </c>
      <c r="P93" s="28">
        <v>0</v>
      </c>
      <c r="Q93" s="18">
        <v>490494</v>
      </c>
      <c r="R93" s="60">
        <v>4258800</v>
      </c>
      <c r="S93" s="61">
        <v>0</v>
      </c>
      <c r="T93" s="62">
        <v>760570</v>
      </c>
      <c r="U93" s="70">
        <f t="shared" si="8"/>
        <v>5019370</v>
      </c>
      <c r="V93" s="74">
        <f t="shared" si="9"/>
        <v>-92970</v>
      </c>
      <c r="W93" s="75">
        <v>310200</v>
      </c>
      <c r="X93" t="str">
        <f t="shared" si="10"/>
        <v>1759?4357</v>
      </c>
    </row>
    <row r="94" spans="1:24" ht="24.9" customHeight="1" x14ac:dyDescent="0.3">
      <c r="A94" s="5" t="s">
        <v>11</v>
      </c>
      <c r="B94" s="6">
        <v>71209948</v>
      </c>
      <c r="C94" s="7">
        <v>7285747</v>
      </c>
      <c r="D94" s="5" t="s">
        <v>12</v>
      </c>
      <c r="E94" s="8">
        <v>4312</v>
      </c>
      <c r="F94" s="26">
        <v>1761</v>
      </c>
      <c r="G94" s="11">
        <v>15560000</v>
      </c>
      <c r="H94" s="37">
        <v>0</v>
      </c>
      <c r="I94" s="43">
        <v>4882000</v>
      </c>
      <c r="J94" s="85" t="s">
        <v>115</v>
      </c>
      <c r="K94" s="36">
        <v>1507740</v>
      </c>
      <c r="L94" s="10">
        <v>2441000</v>
      </c>
      <c r="M94" s="37">
        <v>2441000</v>
      </c>
      <c r="N94" s="54">
        <f t="shared" si="7"/>
        <v>20442000</v>
      </c>
      <c r="O94" s="17">
        <v>0</v>
      </c>
      <c r="P94" s="28">
        <v>0</v>
      </c>
      <c r="Q94" s="18">
        <v>1507740</v>
      </c>
      <c r="R94" s="60">
        <v>13351800</v>
      </c>
      <c r="S94" s="61">
        <v>0</v>
      </c>
      <c r="T94" s="62">
        <v>5582280</v>
      </c>
      <c r="U94" s="70">
        <f t="shared" si="8"/>
        <v>18934080</v>
      </c>
      <c r="V94" s="74">
        <f t="shared" si="9"/>
        <v>1507920</v>
      </c>
      <c r="W94" s="75">
        <v>0</v>
      </c>
      <c r="X94" t="str">
        <f t="shared" si="10"/>
        <v>1761?4312</v>
      </c>
    </row>
    <row r="95" spans="1:24" ht="24.9" customHeight="1" x14ac:dyDescent="0.3">
      <c r="A95" s="2" t="s">
        <v>45</v>
      </c>
      <c r="B95" s="3">
        <v>71229116</v>
      </c>
      <c r="C95" s="4">
        <v>2120360</v>
      </c>
      <c r="D95" s="2" t="s">
        <v>15</v>
      </c>
      <c r="E95" s="8">
        <v>4350</v>
      </c>
      <c r="F95" s="26">
        <v>1762</v>
      </c>
      <c r="G95" s="11">
        <v>5624200</v>
      </c>
      <c r="H95" s="37">
        <v>0</v>
      </c>
      <c r="I95" s="43">
        <v>1239000</v>
      </c>
      <c r="J95" s="85" t="s">
        <v>171</v>
      </c>
      <c r="K95" s="36">
        <v>323509</v>
      </c>
      <c r="L95" s="10">
        <v>619500</v>
      </c>
      <c r="M95" s="37">
        <v>619500</v>
      </c>
      <c r="N95" s="54">
        <f t="shared" si="7"/>
        <v>6863200</v>
      </c>
      <c r="O95" s="17">
        <v>-516547</v>
      </c>
      <c r="P95" s="28">
        <v>0</v>
      </c>
      <c r="Q95" s="18">
        <v>323509</v>
      </c>
      <c r="R95" s="60">
        <v>3631100</v>
      </c>
      <c r="S95" s="61">
        <v>0</v>
      </c>
      <c r="T95" s="62">
        <v>2761020</v>
      </c>
      <c r="U95" s="70">
        <f t="shared" si="8"/>
        <v>6392120</v>
      </c>
      <c r="V95" s="74">
        <f t="shared" si="9"/>
        <v>471080</v>
      </c>
      <c r="W95" s="75">
        <v>368900</v>
      </c>
      <c r="X95" t="str">
        <f t="shared" si="10"/>
        <v>1762?4350</v>
      </c>
    </row>
    <row r="96" spans="1:24" ht="24.9" customHeight="1" x14ac:dyDescent="0.3">
      <c r="A96" s="2" t="s">
        <v>47</v>
      </c>
      <c r="B96" s="3">
        <v>71229124</v>
      </c>
      <c r="C96" s="4">
        <v>8705330</v>
      </c>
      <c r="D96" s="2" t="s">
        <v>15</v>
      </c>
      <c r="E96" s="8">
        <v>4350</v>
      </c>
      <c r="F96" s="26">
        <v>1763</v>
      </c>
      <c r="G96" s="11">
        <v>819000</v>
      </c>
      <c r="H96" s="37">
        <v>0</v>
      </c>
      <c r="I96" s="43">
        <v>1020000</v>
      </c>
      <c r="J96" s="85" t="s">
        <v>176</v>
      </c>
      <c r="K96" s="36">
        <v>9363</v>
      </c>
      <c r="L96" s="10">
        <v>510000</v>
      </c>
      <c r="M96" s="37">
        <v>510000</v>
      </c>
      <c r="N96" s="54">
        <f t="shared" si="7"/>
        <v>1839000</v>
      </c>
      <c r="O96" s="17">
        <v>-391461</v>
      </c>
      <c r="P96" s="28">
        <v>0</v>
      </c>
      <c r="Q96" s="18">
        <v>9363</v>
      </c>
      <c r="R96" s="60">
        <v>1322300</v>
      </c>
      <c r="S96" s="61">
        <v>0</v>
      </c>
      <c r="T96" s="62">
        <v>527950</v>
      </c>
      <c r="U96" s="70">
        <f t="shared" si="8"/>
        <v>1850250</v>
      </c>
      <c r="V96" s="74">
        <f t="shared" si="9"/>
        <v>-11250</v>
      </c>
      <c r="W96" s="75">
        <v>53700</v>
      </c>
      <c r="X96" t="str">
        <f t="shared" si="10"/>
        <v>1763?4350</v>
      </c>
    </row>
    <row r="97" spans="1:24" ht="24.9" customHeight="1" x14ac:dyDescent="0.3">
      <c r="A97" s="2" t="s">
        <v>47</v>
      </c>
      <c r="B97" s="3">
        <v>71229124</v>
      </c>
      <c r="C97" s="4">
        <v>6045618</v>
      </c>
      <c r="D97" s="2" t="s">
        <v>32</v>
      </c>
      <c r="E97" s="8">
        <v>4351</v>
      </c>
      <c r="F97" s="26">
        <v>1763</v>
      </c>
      <c r="G97" s="11">
        <v>92300</v>
      </c>
      <c r="H97" s="37">
        <v>0</v>
      </c>
      <c r="I97" s="43">
        <v>25000</v>
      </c>
      <c r="J97" s="85" t="s">
        <v>175</v>
      </c>
      <c r="K97" s="36">
        <v>24772</v>
      </c>
      <c r="L97" s="10">
        <v>25000</v>
      </c>
      <c r="M97" s="37">
        <v>0</v>
      </c>
      <c r="N97" s="54">
        <f t="shared" si="7"/>
        <v>117300</v>
      </c>
      <c r="O97" s="17">
        <v>0</v>
      </c>
      <c r="P97" s="28">
        <v>0</v>
      </c>
      <c r="Q97" s="18">
        <v>35242</v>
      </c>
      <c r="R97" s="60">
        <v>68000</v>
      </c>
      <c r="S97" s="61">
        <v>0</v>
      </c>
      <c r="T97" s="62">
        <v>19930</v>
      </c>
      <c r="U97" s="70">
        <f t="shared" si="8"/>
        <v>87930</v>
      </c>
      <c r="V97" s="74">
        <f t="shared" si="9"/>
        <v>29370</v>
      </c>
      <c r="W97" s="75">
        <v>6100</v>
      </c>
      <c r="X97" t="str">
        <f t="shared" si="10"/>
        <v>1763?4351</v>
      </c>
    </row>
    <row r="98" spans="1:24" ht="24.9" customHeight="1" x14ac:dyDescent="0.3">
      <c r="A98" s="2" t="s">
        <v>47</v>
      </c>
      <c r="B98" s="3">
        <v>71229124</v>
      </c>
      <c r="C98" s="4">
        <v>2971256</v>
      </c>
      <c r="D98" s="2" t="s">
        <v>14</v>
      </c>
      <c r="E98" s="8">
        <v>4357</v>
      </c>
      <c r="F98" s="26">
        <v>1763</v>
      </c>
      <c r="G98" s="11">
        <v>2000000</v>
      </c>
      <c r="H98" s="37">
        <v>0</v>
      </c>
      <c r="I98" s="43">
        <v>714000</v>
      </c>
      <c r="J98" s="85" t="s">
        <v>174</v>
      </c>
      <c r="K98" s="36">
        <v>496203</v>
      </c>
      <c r="L98" s="10">
        <v>357000</v>
      </c>
      <c r="M98" s="37">
        <v>357000</v>
      </c>
      <c r="N98" s="54">
        <f t="shared" si="7"/>
        <v>2714000</v>
      </c>
      <c r="O98" s="17">
        <v>398854</v>
      </c>
      <c r="P98" s="28">
        <v>147131</v>
      </c>
      <c r="Q98" s="18">
        <v>496203</v>
      </c>
      <c r="R98" s="60">
        <v>1750000</v>
      </c>
      <c r="S98" s="61">
        <v>0</v>
      </c>
      <c r="T98" s="62">
        <v>637880</v>
      </c>
      <c r="U98" s="70">
        <f t="shared" si="8"/>
        <v>2387880</v>
      </c>
      <c r="V98" s="74">
        <f t="shared" si="9"/>
        <v>326120</v>
      </c>
      <c r="W98" s="75">
        <v>0</v>
      </c>
      <c r="X98" t="str">
        <f t="shared" si="10"/>
        <v>1763?4357</v>
      </c>
    </row>
    <row r="99" spans="1:24" ht="24.9" customHeight="1" x14ac:dyDescent="0.3">
      <c r="A99" s="2" t="s">
        <v>47</v>
      </c>
      <c r="B99" s="3">
        <v>71229124</v>
      </c>
      <c r="C99" s="4">
        <v>2108418</v>
      </c>
      <c r="D99" s="2" t="s">
        <v>79</v>
      </c>
      <c r="E99" s="8">
        <v>4359</v>
      </c>
      <c r="F99" s="26">
        <v>1763</v>
      </c>
      <c r="G99" s="11">
        <v>190000</v>
      </c>
      <c r="H99" s="37">
        <v>0</v>
      </c>
      <c r="I99" s="43">
        <v>2000</v>
      </c>
      <c r="J99" s="85" t="s">
        <v>173</v>
      </c>
      <c r="K99" s="36">
        <v>1900</v>
      </c>
      <c r="L99" s="10">
        <v>2000</v>
      </c>
      <c r="M99" s="37">
        <v>0</v>
      </c>
      <c r="N99" s="54">
        <f t="shared" si="7"/>
        <v>192000</v>
      </c>
      <c r="O99" s="17">
        <v>0</v>
      </c>
      <c r="P99" s="28">
        <v>0</v>
      </c>
      <c r="Q99" s="18">
        <v>35150</v>
      </c>
      <c r="R99" s="60">
        <v>113100</v>
      </c>
      <c r="S99" s="61">
        <v>0</v>
      </c>
      <c r="T99" s="62">
        <v>43650</v>
      </c>
      <c r="U99" s="70">
        <f t="shared" si="8"/>
        <v>156750</v>
      </c>
      <c r="V99" s="74">
        <f t="shared" si="9"/>
        <v>35250</v>
      </c>
      <c r="W99" s="75">
        <v>0</v>
      </c>
      <c r="X99" t="str">
        <f t="shared" si="10"/>
        <v>1763?4359</v>
      </c>
    </row>
    <row r="100" spans="1:24" ht="24.9" customHeight="1" x14ac:dyDescent="0.3">
      <c r="A100" s="2" t="s">
        <v>61</v>
      </c>
      <c r="B100" s="3">
        <v>71229141</v>
      </c>
      <c r="C100" s="4">
        <v>7450084</v>
      </c>
      <c r="D100" s="2" t="s">
        <v>15</v>
      </c>
      <c r="E100" s="8">
        <v>4350</v>
      </c>
      <c r="F100" s="26">
        <v>1764</v>
      </c>
      <c r="G100" s="11">
        <v>5678800</v>
      </c>
      <c r="H100" s="37">
        <v>0</v>
      </c>
      <c r="I100" s="43">
        <v>1423000</v>
      </c>
      <c r="J100" s="85" t="s">
        <v>203</v>
      </c>
      <c r="K100" s="36">
        <v>412645</v>
      </c>
      <c r="L100" s="10">
        <v>711500</v>
      </c>
      <c r="M100" s="37">
        <v>711500</v>
      </c>
      <c r="N100" s="54">
        <f t="shared" ref="N100:N131" si="11">G100+H100+I100</f>
        <v>7101800</v>
      </c>
      <c r="O100" s="17">
        <v>489733</v>
      </c>
      <c r="P100" s="28">
        <v>0</v>
      </c>
      <c r="Q100" s="18">
        <v>412645</v>
      </c>
      <c r="R100" s="60">
        <v>6089600</v>
      </c>
      <c r="S100" s="63">
        <v>0</v>
      </c>
      <c r="T100" s="64">
        <v>1461830</v>
      </c>
      <c r="U100" s="70">
        <f t="shared" ref="U100:U131" si="12">R100+S100+T100</f>
        <v>7551430</v>
      </c>
      <c r="V100" s="74">
        <f t="shared" ref="V100:V131" si="13">N100-U100</f>
        <v>-449630</v>
      </c>
      <c r="W100" s="75">
        <v>372500</v>
      </c>
      <c r="X100" t="str">
        <f t="shared" si="10"/>
        <v>1764?4350</v>
      </c>
    </row>
    <row r="101" spans="1:24" ht="24.9" customHeight="1" x14ac:dyDescent="0.3">
      <c r="A101" s="2" t="s">
        <v>55</v>
      </c>
      <c r="B101" s="3">
        <v>71229132</v>
      </c>
      <c r="C101" s="4">
        <v>1628218</v>
      </c>
      <c r="D101" s="2" t="s">
        <v>15</v>
      </c>
      <c r="E101" s="8">
        <v>4350</v>
      </c>
      <c r="F101" s="26">
        <v>1765</v>
      </c>
      <c r="G101" s="11">
        <v>3221600</v>
      </c>
      <c r="H101" s="37">
        <v>0</v>
      </c>
      <c r="I101" s="43">
        <v>316000</v>
      </c>
      <c r="J101" s="85" t="s">
        <v>192</v>
      </c>
      <c r="K101" s="36">
        <v>316000</v>
      </c>
      <c r="L101" s="10">
        <v>158000</v>
      </c>
      <c r="M101" s="37">
        <v>158000</v>
      </c>
      <c r="N101" s="54">
        <f t="shared" si="11"/>
        <v>3537600</v>
      </c>
      <c r="O101" s="17">
        <v>346160</v>
      </c>
      <c r="P101" s="28">
        <v>0</v>
      </c>
      <c r="Q101" s="18">
        <v>316080</v>
      </c>
      <c r="R101" s="60">
        <v>2392300</v>
      </c>
      <c r="S101" s="61">
        <v>0</v>
      </c>
      <c r="T101" s="62">
        <v>870540</v>
      </c>
      <c r="U101" s="70">
        <f t="shared" si="12"/>
        <v>3262840</v>
      </c>
      <c r="V101" s="74">
        <f t="shared" si="13"/>
        <v>274760</v>
      </c>
      <c r="W101" s="75">
        <v>211300</v>
      </c>
      <c r="X101" t="str">
        <f t="shared" si="10"/>
        <v>1765?4350</v>
      </c>
    </row>
    <row r="102" spans="1:24" ht="24.9" customHeight="1" x14ac:dyDescent="0.3">
      <c r="A102" s="2" t="s">
        <v>55</v>
      </c>
      <c r="B102" s="3">
        <v>71229132</v>
      </c>
      <c r="C102" s="4">
        <v>1040113</v>
      </c>
      <c r="D102" s="2" t="s">
        <v>14</v>
      </c>
      <c r="E102" s="8">
        <v>4357</v>
      </c>
      <c r="F102" s="26">
        <v>1765</v>
      </c>
      <c r="G102" s="11">
        <v>2404400</v>
      </c>
      <c r="H102" s="37">
        <v>0</v>
      </c>
      <c r="I102" s="43">
        <v>1401000</v>
      </c>
      <c r="J102" s="85" t="s">
        <v>191</v>
      </c>
      <c r="K102" s="36">
        <v>425364</v>
      </c>
      <c r="L102" s="10">
        <v>700500</v>
      </c>
      <c r="M102" s="37">
        <v>700500</v>
      </c>
      <c r="N102" s="54">
        <f t="shared" si="11"/>
        <v>3805400</v>
      </c>
      <c r="O102" s="17">
        <v>372731</v>
      </c>
      <c r="P102" s="28">
        <v>99530</v>
      </c>
      <c r="Q102" s="18">
        <v>425364</v>
      </c>
      <c r="R102" s="60">
        <v>3001700</v>
      </c>
      <c r="S102" s="61">
        <v>0</v>
      </c>
      <c r="T102" s="62">
        <v>809030</v>
      </c>
      <c r="U102" s="70">
        <f t="shared" si="12"/>
        <v>3810730</v>
      </c>
      <c r="V102" s="74">
        <f t="shared" si="13"/>
        <v>-5330</v>
      </c>
      <c r="W102" s="75">
        <v>157700</v>
      </c>
      <c r="X102" t="str">
        <f t="shared" si="10"/>
        <v>1765?4357</v>
      </c>
    </row>
    <row r="103" spans="1:24" ht="24.9" customHeight="1" x14ac:dyDescent="0.3">
      <c r="A103" s="2" t="s">
        <v>48</v>
      </c>
      <c r="B103" s="3">
        <v>71229108</v>
      </c>
      <c r="C103" s="4">
        <v>4915843</v>
      </c>
      <c r="D103" s="2" t="s">
        <v>15</v>
      </c>
      <c r="E103" s="8">
        <v>4350</v>
      </c>
      <c r="F103" s="26">
        <v>1767</v>
      </c>
      <c r="G103" s="11">
        <v>9064300</v>
      </c>
      <c r="H103" s="37">
        <v>0</v>
      </c>
      <c r="I103" s="43">
        <v>3803000</v>
      </c>
      <c r="J103" s="85" t="s">
        <v>177</v>
      </c>
      <c r="K103" s="36">
        <v>1154544</v>
      </c>
      <c r="L103" s="10">
        <v>1901500</v>
      </c>
      <c r="M103" s="37">
        <v>1901500</v>
      </c>
      <c r="N103" s="54">
        <f t="shared" si="11"/>
        <v>12867300</v>
      </c>
      <c r="O103" s="17">
        <v>640493</v>
      </c>
      <c r="P103" s="28">
        <v>0</v>
      </c>
      <c r="Q103" s="18">
        <v>1154544</v>
      </c>
      <c r="R103" s="60">
        <v>10416800</v>
      </c>
      <c r="S103" s="61">
        <v>0</v>
      </c>
      <c r="T103" s="62">
        <v>2531080</v>
      </c>
      <c r="U103" s="70">
        <f t="shared" si="12"/>
        <v>12947880</v>
      </c>
      <c r="V103" s="74">
        <f t="shared" si="13"/>
        <v>-80580</v>
      </c>
      <c r="W103" s="75">
        <v>594500</v>
      </c>
      <c r="X103" t="str">
        <f t="shared" si="10"/>
        <v>1767?4350</v>
      </c>
    </row>
    <row r="104" spans="1:24" ht="24.9" customHeight="1" x14ac:dyDescent="0.3">
      <c r="A104" s="2" t="s">
        <v>48</v>
      </c>
      <c r="B104" s="3">
        <v>71229108</v>
      </c>
      <c r="C104" s="4">
        <v>5035933</v>
      </c>
      <c r="D104" s="2" t="s">
        <v>32</v>
      </c>
      <c r="E104" s="8">
        <v>4351</v>
      </c>
      <c r="F104" s="26">
        <v>1767</v>
      </c>
      <c r="G104" s="11">
        <v>724600</v>
      </c>
      <c r="H104" s="37">
        <v>0</v>
      </c>
      <c r="I104" s="43">
        <v>400000</v>
      </c>
      <c r="J104" s="85" t="s">
        <v>178</v>
      </c>
      <c r="K104" s="36">
        <v>22744</v>
      </c>
      <c r="L104" s="10">
        <v>200000</v>
      </c>
      <c r="M104" s="37">
        <v>200000</v>
      </c>
      <c r="N104" s="54">
        <f t="shared" si="11"/>
        <v>1124600</v>
      </c>
      <c r="O104" s="17">
        <v>0</v>
      </c>
      <c r="P104" s="28">
        <v>0</v>
      </c>
      <c r="Q104" s="18">
        <v>22744</v>
      </c>
      <c r="R104" s="60">
        <v>819500</v>
      </c>
      <c r="S104" s="61">
        <v>0</v>
      </c>
      <c r="T104" s="62">
        <v>329480</v>
      </c>
      <c r="U104" s="70">
        <f t="shared" si="12"/>
        <v>1148980</v>
      </c>
      <c r="V104" s="74">
        <f t="shared" si="13"/>
        <v>-24380</v>
      </c>
      <c r="W104" s="75">
        <v>47600</v>
      </c>
      <c r="X104" t="str">
        <f t="shared" si="10"/>
        <v>1767?4351</v>
      </c>
    </row>
    <row r="105" spans="1:24" ht="24.9" customHeight="1" x14ac:dyDescent="0.3">
      <c r="A105" s="2" t="s">
        <v>39</v>
      </c>
      <c r="B105" s="3">
        <v>71229078</v>
      </c>
      <c r="C105" s="4">
        <v>6767042</v>
      </c>
      <c r="D105" s="2" t="s">
        <v>15</v>
      </c>
      <c r="E105" s="8">
        <v>4350</v>
      </c>
      <c r="F105" s="26">
        <v>1769</v>
      </c>
      <c r="G105" s="11">
        <v>3648800</v>
      </c>
      <c r="H105" s="37">
        <v>0</v>
      </c>
      <c r="I105" s="43">
        <v>2749000</v>
      </c>
      <c r="J105" s="85" t="s">
        <v>157</v>
      </c>
      <c r="K105" s="36">
        <v>986910</v>
      </c>
      <c r="L105" s="10">
        <v>1374500</v>
      </c>
      <c r="M105" s="37">
        <v>1374500</v>
      </c>
      <c r="N105" s="54">
        <f t="shared" si="11"/>
        <v>6397800</v>
      </c>
      <c r="O105" s="17">
        <v>-376372</v>
      </c>
      <c r="P105" s="28">
        <v>0</v>
      </c>
      <c r="Q105" s="18">
        <v>986910</v>
      </c>
      <c r="R105" s="60">
        <v>3600000</v>
      </c>
      <c r="S105" s="63">
        <v>0</v>
      </c>
      <c r="T105" s="64">
        <v>1673470</v>
      </c>
      <c r="U105" s="70">
        <f t="shared" si="12"/>
        <v>5273470</v>
      </c>
      <c r="V105" s="74">
        <f t="shared" si="13"/>
        <v>1124330</v>
      </c>
      <c r="W105" s="75">
        <v>239300</v>
      </c>
      <c r="X105" t="str">
        <f t="shared" si="10"/>
        <v>1769?4350</v>
      </c>
    </row>
    <row r="106" spans="1:24" ht="24.9" customHeight="1" x14ac:dyDescent="0.3">
      <c r="A106" s="2" t="s">
        <v>53</v>
      </c>
      <c r="B106" s="3">
        <v>71229043</v>
      </c>
      <c r="C106" s="4">
        <v>1803219</v>
      </c>
      <c r="D106" s="2" t="s">
        <v>15</v>
      </c>
      <c r="E106" s="8">
        <v>4350</v>
      </c>
      <c r="F106" s="26">
        <v>1770</v>
      </c>
      <c r="G106" s="11">
        <v>3385900</v>
      </c>
      <c r="H106" s="37">
        <v>0</v>
      </c>
      <c r="I106" s="43">
        <v>2885000</v>
      </c>
      <c r="J106" s="85" t="s">
        <v>188</v>
      </c>
      <c r="K106" s="36">
        <v>974084</v>
      </c>
      <c r="L106" s="10">
        <v>1442500</v>
      </c>
      <c r="M106" s="37">
        <v>1442500</v>
      </c>
      <c r="N106" s="54">
        <f t="shared" si="11"/>
        <v>6270900</v>
      </c>
      <c r="O106" s="17">
        <v>64605</v>
      </c>
      <c r="P106" s="28">
        <v>0</v>
      </c>
      <c r="Q106" s="18">
        <v>974084</v>
      </c>
      <c r="R106" s="60">
        <v>3924900</v>
      </c>
      <c r="S106" s="61">
        <v>0</v>
      </c>
      <c r="T106" s="62">
        <v>1658920</v>
      </c>
      <c r="U106" s="70">
        <f t="shared" si="12"/>
        <v>5583820</v>
      </c>
      <c r="V106" s="74">
        <f t="shared" si="13"/>
        <v>687080</v>
      </c>
      <c r="W106" s="75">
        <v>222100</v>
      </c>
      <c r="X106" t="str">
        <f t="shared" si="10"/>
        <v>1770?4350</v>
      </c>
    </row>
    <row r="107" spans="1:24" ht="24.9" customHeight="1" x14ac:dyDescent="0.3">
      <c r="A107" s="2" t="s">
        <v>53</v>
      </c>
      <c r="B107" s="3">
        <v>71229043</v>
      </c>
      <c r="C107" s="4">
        <v>9196740</v>
      </c>
      <c r="D107" s="2" t="s">
        <v>79</v>
      </c>
      <c r="E107" s="8">
        <v>4359</v>
      </c>
      <c r="F107" s="26">
        <v>1770</v>
      </c>
      <c r="G107" s="11">
        <v>234800</v>
      </c>
      <c r="H107" s="37">
        <v>0</v>
      </c>
      <c r="I107" s="43">
        <v>60000</v>
      </c>
      <c r="J107" s="85" t="s">
        <v>189</v>
      </c>
      <c r="K107" s="36">
        <v>52320</v>
      </c>
      <c r="L107" s="10">
        <v>60000</v>
      </c>
      <c r="M107" s="37">
        <v>0</v>
      </c>
      <c r="N107" s="54">
        <f t="shared" si="11"/>
        <v>294800</v>
      </c>
      <c r="O107" s="17">
        <v>34130</v>
      </c>
      <c r="P107" s="28">
        <v>0</v>
      </c>
      <c r="Q107" s="18">
        <v>52320</v>
      </c>
      <c r="R107" s="60">
        <v>193200</v>
      </c>
      <c r="S107" s="61">
        <v>0</v>
      </c>
      <c r="T107" s="62">
        <v>98600</v>
      </c>
      <c r="U107" s="70">
        <f t="shared" si="12"/>
        <v>291800</v>
      </c>
      <c r="V107" s="74">
        <f t="shared" si="13"/>
        <v>3000</v>
      </c>
      <c r="W107" s="75">
        <v>15200</v>
      </c>
      <c r="X107" t="str">
        <f t="shared" si="10"/>
        <v>1770?4359</v>
      </c>
    </row>
    <row r="108" spans="1:24" ht="24.9" customHeight="1" x14ac:dyDescent="0.3">
      <c r="A108" s="5" t="s">
        <v>70</v>
      </c>
      <c r="B108" s="6">
        <v>71229051</v>
      </c>
      <c r="C108" s="7">
        <v>1155482</v>
      </c>
      <c r="D108" s="5" t="s">
        <v>5</v>
      </c>
      <c r="E108" s="8">
        <v>4354</v>
      </c>
      <c r="F108" s="26">
        <v>1771</v>
      </c>
      <c r="G108" s="11">
        <v>5434300</v>
      </c>
      <c r="H108" s="37">
        <v>0</v>
      </c>
      <c r="I108" s="43">
        <v>1064000</v>
      </c>
      <c r="J108" s="85" t="s">
        <v>220</v>
      </c>
      <c r="K108" s="36">
        <v>149010</v>
      </c>
      <c r="L108" s="10">
        <v>532000</v>
      </c>
      <c r="M108" s="37">
        <v>532000</v>
      </c>
      <c r="N108" s="54">
        <f t="shared" si="11"/>
        <v>6498300</v>
      </c>
      <c r="O108" s="17">
        <v>497040</v>
      </c>
      <c r="P108" s="28">
        <v>0</v>
      </c>
      <c r="Q108" s="18">
        <v>149010</v>
      </c>
      <c r="R108" s="60">
        <v>6078000</v>
      </c>
      <c r="S108" s="61">
        <v>0</v>
      </c>
      <c r="T108" s="62">
        <v>768010</v>
      </c>
      <c r="U108" s="70">
        <f t="shared" si="12"/>
        <v>6846010</v>
      </c>
      <c r="V108" s="74">
        <f t="shared" si="13"/>
        <v>-347710</v>
      </c>
      <c r="W108" s="75">
        <v>0</v>
      </c>
      <c r="X108" t="str">
        <f t="shared" si="10"/>
        <v>1771?4354</v>
      </c>
    </row>
    <row r="109" spans="1:24" ht="24.9" customHeight="1" x14ac:dyDescent="0.3">
      <c r="A109" s="5" t="s">
        <v>70</v>
      </c>
      <c r="B109" s="6">
        <v>71229051</v>
      </c>
      <c r="C109" s="7">
        <v>9496934</v>
      </c>
      <c r="D109" s="5" t="s">
        <v>9</v>
      </c>
      <c r="E109" s="8">
        <v>4356</v>
      </c>
      <c r="F109" s="26">
        <v>1771</v>
      </c>
      <c r="G109" s="11">
        <v>1676800</v>
      </c>
      <c r="H109" s="37">
        <v>0</v>
      </c>
      <c r="I109" s="43">
        <v>304000</v>
      </c>
      <c r="J109" s="85" t="s">
        <v>222</v>
      </c>
      <c r="K109" s="36">
        <v>12493</v>
      </c>
      <c r="L109" s="10">
        <v>152000</v>
      </c>
      <c r="M109" s="37">
        <v>152000</v>
      </c>
      <c r="N109" s="54">
        <f t="shared" si="11"/>
        <v>1980800</v>
      </c>
      <c r="O109" s="17">
        <v>0</v>
      </c>
      <c r="P109" s="28">
        <v>0</v>
      </c>
      <c r="Q109" s="18">
        <v>12493</v>
      </c>
      <c r="R109" s="60">
        <v>1798800</v>
      </c>
      <c r="S109" s="61">
        <v>0</v>
      </c>
      <c r="T109" s="62">
        <v>234050</v>
      </c>
      <c r="U109" s="70">
        <f t="shared" si="12"/>
        <v>2032850</v>
      </c>
      <c r="V109" s="74">
        <f t="shared" si="13"/>
        <v>-52050</v>
      </c>
      <c r="W109" s="75">
        <v>64700</v>
      </c>
      <c r="X109" t="str">
        <f t="shared" si="10"/>
        <v>1771?4356</v>
      </c>
    </row>
    <row r="110" spans="1:24" ht="24.9" customHeight="1" x14ac:dyDescent="0.3">
      <c r="A110" s="5" t="s">
        <v>70</v>
      </c>
      <c r="B110" s="6">
        <v>71229051</v>
      </c>
      <c r="C110" s="7">
        <v>3977758</v>
      </c>
      <c r="D110" s="5" t="s">
        <v>7</v>
      </c>
      <c r="E110" s="8">
        <v>4357</v>
      </c>
      <c r="F110" s="26">
        <v>1771</v>
      </c>
      <c r="G110" s="11">
        <v>10796700</v>
      </c>
      <c r="H110" s="37">
        <v>0</v>
      </c>
      <c r="I110" s="43">
        <v>9056000</v>
      </c>
      <c r="J110" s="85" t="s">
        <v>221</v>
      </c>
      <c r="K110" s="36">
        <v>333368</v>
      </c>
      <c r="L110" s="10">
        <v>4528000</v>
      </c>
      <c r="M110" s="37">
        <v>4528000</v>
      </c>
      <c r="N110" s="54">
        <f t="shared" si="11"/>
        <v>19852700</v>
      </c>
      <c r="O110" s="17">
        <v>937975</v>
      </c>
      <c r="P110" s="28">
        <v>0</v>
      </c>
      <c r="Q110" s="18">
        <v>333368</v>
      </c>
      <c r="R110" s="60">
        <v>13298600</v>
      </c>
      <c r="S110" s="61">
        <v>0</v>
      </c>
      <c r="T110" s="62">
        <v>7158950</v>
      </c>
      <c r="U110" s="70">
        <f t="shared" si="12"/>
        <v>20457550</v>
      </c>
      <c r="V110" s="74">
        <f t="shared" si="13"/>
        <v>-604850</v>
      </c>
      <c r="W110" s="75">
        <v>0</v>
      </c>
      <c r="X110" t="str">
        <f t="shared" si="10"/>
        <v>1771?4357</v>
      </c>
    </row>
    <row r="111" spans="1:24" ht="24.9" customHeight="1" x14ac:dyDescent="0.3">
      <c r="A111" s="2" t="s">
        <v>56</v>
      </c>
      <c r="B111" s="3">
        <v>71234390</v>
      </c>
      <c r="C111" s="4">
        <v>9900242</v>
      </c>
      <c r="D111" s="2" t="s">
        <v>14</v>
      </c>
      <c r="E111" s="8">
        <v>4357</v>
      </c>
      <c r="F111" s="26">
        <v>1773</v>
      </c>
      <c r="G111" s="11">
        <v>3467200</v>
      </c>
      <c r="H111" s="37">
        <v>0</v>
      </c>
      <c r="I111" s="43">
        <v>3211000</v>
      </c>
      <c r="J111" s="85" t="s">
        <v>193</v>
      </c>
      <c r="K111" s="36">
        <v>498480</v>
      </c>
      <c r="L111" s="10">
        <v>1605500</v>
      </c>
      <c r="M111" s="37">
        <v>1605500</v>
      </c>
      <c r="N111" s="54">
        <f t="shared" si="11"/>
        <v>6678200</v>
      </c>
      <c r="O111" s="17">
        <v>476775</v>
      </c>
      <c r="P111" s="28">
        <v>0</v>
      </c>
      <c r="Q111" s="18">
        <v>498480</v>
      </c>
      <c r="R111" s="60">
        <v>3563700</v>
      </c>
      <c r="S111" s="61">
        <v>0</v>
      </c>
      <c r="T111" s="62">
        <v>3320500</v>
      </c>
      <c r="U111" s="70">
        <f t="shared" si="12"/>
        <v>6884200</v>
      </c>
      <c r="V111" s="74">
        <f t="shared" si="13"/>
        <v>-206000</v>
      </c>
      <c r="W111" s="75">
        <v>227400</v>
      </c>
      <c r="X111" t="str">
        <f t="shared" si="10"/>
        <v>1773?4357</v>
      </c>
    </row>
    <row r="112" spans="1:24" ht="24.9" customHeight="1" x14ac:dyDescent="0.3">
      <c r="A112" s="2" t="s">
        <v>59</v>
      </c>
      <c r="B112" s="3">
        <v>71234411</v>
      </c>
      <c r="C112" s="4">
        <v>9921005</v>
      </c>
      <c r="D112" s="2" t="s">
        <v>15</v>
      </c>
      <c r="E112" s="8">
        <v>4350</v>
      </c>
      <c r="F112" s="26">
        <v>1774</v>
      </c>
      <c r="G112" s="11">
        <v>7098500</v>
      </c>
      <c r="H112" s="37">
        <v>0</v>
      </c>
      <c r="I112" s="43">
        <v>730000</v>
      </c>
      <c r="J112" s="85" t="s">
        <v>198</v>
      </c>
      <c r="K112" s="36">
        <v>729854</v>
      </c>
      <c r="L112" s="10">
        <v>365000</v>
      </c>
      <c r="M112" s="37">
        <v>365000</v>
      </c>
      <c r="N112" s="54">
        <f t="shared" si="11"/>
        <v>7828500</v>
      </c>
      <c r="O112" s="17">
        <v>320256</v>
      </c>
      <c r="P112" s="28">
        <v>0</v>
      </c>
      <c r="Q112" s="18">
        <v>729854</v>
      </c>
      <c r="R112" s="60">
        <v>3531100</v>
      </c>
      <c r="S112" s="63">
        <v>0</v>
      </c>
      <c r="T112" s="64">
        <v>1459150</v>
      </c>
      <c r="U112" s="70">
        <f t="shared" si="12"/>
        <v>4990250</v>
      </c>
      <c r="V112" s="74">
        <f t="shared" si="13"/>
        <v>2838250</v>
      </c>
      <c r="W112" s="75">
        <v>465600</v>
      </c>
      <c r="X112" t="str">
        <f t="shared" si="10"/>
        <v>1774?4350</v>
      </c>
    </row>
    <row r="113" spans="1:24" ht="24.9" customHeight="1" x14ac:dyDescent="0.3">
      <c r="A113" s="2" t="s">
        <v>62</v>
      </c>
      <c r="B113" s="3">
        <v>71234403</v>
      </c>
      <c r="C113" s="4">
        <v>5286623</v>
      </c>
      <c r="D113" s="2" t="s">
        <v>15</v>
      </c>
      <c r="E113" s="8">
        <v>4350</v>
      </c>
      <c r="F113" s="26">
        <v>1775</v>
      </c>
      <c r="G113" s="11">
        <v>4000000</v>
      </c>
      <c r="H113" s="37">
        <v>0</v>
      </c>
      <c r="I113" s="43">
        <v>908000</v>
      </c>
      <c r="J113" s="85" t="s">
        <v>204</v>
      </c>
      <c r="K113" s="36">
        <v>830366</v>
      </c>
      <c r="L113" s="10">
        <v>454000</v>
      </c>
      <c r="M113" s="37">
        <v>454000</v>
      </c>
      <c r="N113" s="54">
        <f t="shared" si="11"/>
        <v>4908000</v>
      </c>
      <c r="O113" s="17">
        <v>0</v>
      </c>
      <c r="P113" s="28">
        <v>0</v>
      </c>
      <c r="Q113" s="18">
        <v>830366</v>
      </c>
      <c r="R113" s="60">
        <v>2941400</v>
      </c>
      <c r="S113" s="63">
        <v>0</v>
      </c>
      <c r="T113" s="64">
        <v>1136700</v>
      </c>
      <c r="U113" s="70">
        <f t="shared" si="12"/>
        <v>4078100</v>
      </c>
      <c r="V113" s="74">
        <f t="shared" si="13"/>
        <v>829900</v>
      </c>
      <c r="W113" s="75">
        <v>0</v>
      </c>
      <c r="X113" t="str">
        <f t="shared" si="10"/>
        <v>1775?4350</v>
      </c>
    </row>
    <row r="114" spans="1:24" ht="24.9" customHeight="1" x14ac:dyDescent="0.3">
      <c r="A114" s="2" t="s">
        <v>27</v>
      </c>
      <c r="B114" s="3">
        <v>71234462</v>
      </c>
      <c r="C114" s="4">
        <v>6464677</v>
      </c>
      <c r="D114" s="2" t="s">
        <v>15</v>
      </c>
      <c r="E114" s="8">
        <v>4350</v>
      </c>
      <c r="F114" s="26">
        <v>1776</v>
      </c>
      <c r="G114" s="11">
        <v>11750000</v>
      </c>
      <c r="H114" s="37">
        <v>0</v>
      </c>
      <c r="I114" s="43">
        <v>2325000</v>
      </c>
      <c r="J114" s="85" t="s">
        <v>134</v>
      </c>
      <c r="K114" s="36">
        <v>2325000</v>
      </c>
      <c r="L114" s="10">
        <v>1162500</v>
      </c>
      <c r="M114" s="37">
        <v>1162500</v>
      </c>
      <c r="N114" s="54">
        <f t="shared" si="11"/>
        <v>14075000</v>
      </c>
      <c r="O114" s="17">
        <v>626997</v>
      </c>
      <c r="P114" s="28">
        <v>0</v>
      </c>
      <c r="Q114" s="18">
        <v>2325206</v>
      </c>
      <c r="R114" s="60">
        <v>5610400</v>
      </c>
      <c r="S114" s="61">
        <v>0</v>
      </c>
      <c r="T114" s="62">
        <v>3627300</v>
      </c>
      <c r="U114" s="70">
        <f t="shared" si="12"/>
        <v>9237700</v>
      </c>
      <c r="V114" s="74">
        <f t="shared" si="13"/>
        <v>4837300</v>
      </c>
      <c r="W114" s="75">
        <v>0</v>
      </c>
      <c r="X114" t="str">
        <f t="shared" si="10"/>
        <v>1776?4350</v>
      </c>
    </row>
    <row r="115" spans="1:24" ht="24.9" customHeight="1" x14ac:dyDescent="0.3">
      <c r="A115" s="2" t="s">
        <v>40</v>
      </c>
      <c r="B115" s="3">
        <v>71234454</v>
      </c>
      <c r="C115" s="4">
        <v>1167120</v>
      </c>
      <c r="D115" s="2" t="s">
        <v>15</v>
      </c>
      <c r="E115" s="8">
        <v>4350</v>
      </c>
      <c r="F115" s="26">
        <v>1777</v>
      </c>
      <c r="G115" s="11">
        <v>7262300</v>
      </c>
      <c r="H115" s="37">
        <v>0</v>
      </c>
      <c r="I115" s="43">
        <v>617000</v>
      </c>
      <c r="J115" s="85" t="s">
        <v>158</v>
      </c>
      <c r="K115" s="36">
        <v>616869</v>
      </c>
      <c r="L115" s="10">
        <v>308500</v>
      </c>
      <c r="M115" s="37">
        <v>308500</v>
      </c>
      <c r="N115" s="54">
        <f t="shared" si="11"/>
        <v>7879300</v>
      </c>
      <c r="O115" s="17">
        <v>-425226</v>
      </c>
      <c r="P115" s="28">
        <v>0</v>
      </c>
      <c r="Q115" s="18">
        <v>616869</v>
      </c>
      <c r="R115" s="60">
        <v>5230400</v>
      </c>
      <c r="S115" s="63">
        <v>0</v>
      </c>
      <c r="T115" s="64">
        <v>918580</v>
      </c>
      <c r="U115" s="70">
        <f t="shared" si="12"/>
        <v>6148980</v>
      </c>
      <c r="V115" s="74">
        <f t="shared" si="13"/>
        <v>1730320</v>
      </c>
      <c r="W115" s="75">
        <v>476400</v>
      </c>
      <c r="X115" t="str">
        <f t="shared" si="10"/>
        <v>1777?4350</v>
      </c>
    </row>
    <row r="116" spans="1:24" ht="24.9" customHeight="1" x14ac:dyDescent="0.3">
      <c r="A116" s="2" t="s">
        <v>40</v>
      </c>
      <c r="B116" s="3">
        <v>71234454</v>
      </c>
      <c r="C116" s="4">
        <v>3729885</v>
      </c>
      <c r="D116" s="2" t="s">
        <v>5</v>
      </c>
      <c r="E116" s="8">
        <v>4354</v>
      </c>
      <c r="F116" s="26">
        <v>1777</v>
      </c>
      <c r="G116" s="11">
        <v>4165700</v>
      </c>
      <c r="H116" s="37">
        <v>0</v>
      </c>
      <c r="I116" s="43">
        <v>122000</v>
      </c>
      <c r="J116" s="85" t="s">
        <v>160</v>
      </c>
      <c r="K116" s="36">
        <v>122000</v>
      </c>
      <c r="L116" s="10">
        <v>61000</v>
      </c>
      <c r="M116" s="37">
        <v>61000</v>
      </c>
      <c r="N116" s="54">
        <f t="shared" si="11"/>
        <v>4287700</v>
      </c>
      <c r="O116" s="17">
        <v>361557</v>
      </c>
      <c r="P116" s="28">
        <v>0</v>
      </c>
      <c r="Q116" s="18">
        <v>122409</v>
      </c>
      <c r="R116" s="60">
        <v>2737600</v>
      </c>
      <c r="S116" s="63">
        <v>0</v>
      </c>
      <c r="T116" s="64">
        <v>468780</v>
      </c>
      <c r="U116" s="70">
        <f t="shared" si="12"/>
        <v>3206380</v>
      </c>
      <c r="V116" s="74">
        <f t="shared" si="13"/>
        <v>1081320</v>
      </c>
      <c r="W116" s="75">
        <v>273200</v>
      </c>
      <c r="X116" t="str">
        <f t="shared" si="10"/>
        <v>1777?4354</v>
      </c>
    </row>
    <row r="117" spans="1:24" ht="24.9" customHeight="1" x14ac:dyDescent="0.3">
      <c r="A117" s="2" t="s">
        <v>40</v>
      </c>
      <c r="B117" s="3">
        <v>71234454</v>
      </c>
      <c r="C117" s="4">
        <v>3419152</v>
      </c>
      <c r="D117" s="2" t="s">
        <v>10</v>
      </c>
      <c r="E117" s="8">
        <v>4355</v>
      </c>
      <c r="F117" s="26">
        <v>1777</v>
      </c>
      <c r="G117" s="11">
        <v>1060400</v>
      </c>
      <c r="H117" s="37">
        <v>0</v>
      </c>
      <c r="I117" s="43">
        <v>45000</v>
      </c>
      <c r="J117" s="85" t="s">
        <v>159</v>
      </c>
      <c r="K117" s="36">
        <v>45000</v>
      </c>
      <c r="L117" s="10">
        <v>45000</v>
      </c>
      <c r="M117" s="37">
        <v>0</v>
      </c>
      <c r="N117" s="54">
        <f t="shared" si="11"/>
        <v>1105400</v>
      </c>
      <c r="O117" s="17">
        <v>91154</v>
      </c>
      <c r="P117" s="28">
        <v>0</v>
      </c>
      <c r="Q117" s="18">
        <v>45284</v>
      </c>
      <c r="R117" s="60">
        <v>597900</v>
      </c>
      <c r="S117" s="63">
        <v>0</v>
      </c>
      <c r="T117" s="64">
        <v>143500</v>
      </c>
      <c r="U117" s="70">
        <f t="shared" si="12"/>
        <v>741400</v>
      </c>
      <c r="V117" s="74">
        <f t="shared" si="13"/>
        <v>364000</v>
      </c>
      <c r="W117" s="75">
        <v>69600</v>
      </c>
      <c r="X117" t="str">
        <f t="shared" si="10"/>
        <v>1777?4355</v>
      </c>
    </row>
    <row r="118" spans="1:24" ht="24.9" customHeight="1" x14ac:dyDescent="0.3">
      <c r="A118" s="2" t="s">
        <v>40</v>
      </c>
      <c r="B118" s="3">
        <v>71234454</v>
      </c>
      <c r="C118" s="4">
        <v>5514799</v>
      </c>
      <c r="D118" s="2" t="s">
        <v>9</v>
      </c>
      <c r="E118" s="8">
        <v>4356</v>
      </c>
      <c r="F118" s="26">
        <v>1777</v>
      </c>
      <c r="G118" s="11">
        <v>1815400</v>
      </c>
      <c r="H118" s="37">
        <v>0</v>
      </c>
      <c r="I118" s="78">
        <v>0</v>
      </c>
      <c r="J118" s="86" t="s">
        <v>162</v>
      </c>
      <c r="K118" s="36">
        <v>0</v>
      </c>
      <c r="L118" s="10">
        <v>0</v>
      </c>
      <c r="M118" s="37">
        <v>0</v>
      </c>
      <c r="N118" s="54">
        <f t="shared" si="11"/>
        <v>1815400</v>
      </c>
      <c r="O118" s="17">
        <v>0</v>
      </c>
      <c r="P118" s="28">
        <v>0</v>
      </c>
      <c r="Q118" s="18">
        <v>39852</v>
      </c>
      <c r="R118" s="60">
        <v>1655600</v>
      </c>
      <c r="S118" s="63">
        <v>0</v>
      </c>
      <c r="T118" s="64">
        <v>118580</v>
      </c>
      <c r="U118" s="70">
        <f t="shared" si="12"/>
        <v>1774180</v>
      </c>
      <c r="V118" s="74">
        <f t="shared" si="13"/>
        <v>41220</v>
      </c>
      <c r="W118" s="75">
        <v>0</v>
      </c>
      <c r="X118" t="str">
        <f t="shared" si="10"/>
        <v>1777?4356</v>
      </c>
    </row>
    <row r="119" spans="1:24" ht="24.9" customHeight="1" x14ac:dyDescent="0.3">
      <c r="A119" s="2" t="s">
        <v>40</v>
      </c>
      <c r="B119" s="3">
        <v>71234454</v>
      </c>
      <c r="C119" s="4">
        <v>4053538</v>
      </c>
      <c r="D119" s="2" t="s">
        <v>7</v>
      </c>
      <c r="E119" s="8">
        <v>4357</v>
      </c>
      <c r="F119" s="26">
        <v>1777</v>
      </c>
      <c r="G119" s="11">
        <v>9852900</v>
      </c>
      <c r="H119" s="37">
        <v>0</v>
      </c>
      <c r="I119" s="43">
        <v>497000</v>
      </c>
      <c r="J119" s="85" t="s">
        <v>161</v>
      </c>
      <c r="K119" s="36">
        <v>497000</v>
      </c>
      <c r="L119" s="10">
        <v>248500</v>
      </c>
      <c r="M119" s="37">
        <v>248500</v>
      </c>
      <c r="N119" s="54">
        <f t="shared" si="11"/>
        <v>10349900</v>
      </c>
      <c r="O119" s="17">
        <v>346248</v>
      </c>
      <c r="P119" s="28">
        <v>0</v>
      </c>
      <c r="Q119" s="18">
        <v>497054</v>
      </c>
      <c r="R119" s="60">
        <v>6161700</v>
      </c>
      <c r="S119" s="63">
        <v>0</v>
      </c>
      <c r="T119" s="64">
        <v>1120640</v>
      </c>
      <c r="U119" s="70">
        <f t="shared" si="12"/>
        <v>7282340</v>
      </c>
      <c r="V119" s="74">
        <f t="shared" si="13"/>
        <v>3067560</v>
      </c>
      <c r="W119" s="75">
        <v>646300</v>
      </c>
      <c r="X119" t="str">
        <f t="shared" si="10"/>
        <v>1777?4357</v>
      </c>
    </row>
    <row r="120" spans="1:24" ht="24.9" customHeight="1" x14ac:dyDescent="0.3">
      <c r="A120" s="2" t="s">
        <v>71</v>
      </c>
      <c r="B120" s="3">
        <v>71234446</v>
      </c>
      <c r="C120" s="4">
        <v>4410360</v>
      </c>
      <c r="D120" s="2" t="s">
        <v>5</v>
      </c>
      <c r="E120" s="8">
        <v>4354</v>
      </c>
      <c r="F120" s="26">
        <v>1778</v>
      </c>
      <c r="G120" s="11">
        <v>2626600</v>
      </c>
      <c r="H120" s="37">
        <v>0</v>
      </c>
      <c r="I120" s="43">
        <v>179000</v>
      </c>
      <c r="J120" s="85" t="s">
        <v>224</v>
      </c>
      <c r="K120" s="36">
        <v>179000</v>
      </c>
      <c r="L120" s="10">
        <v>89500</v>
      </c>
      <c r="M120" s="37">
        <v>89500</v>
      </c>
      <c r="N120" s="54">
        <f t="shared" si="11"/>
        <v>2805600</v>
      </c>
      <c r="O120" s="17">
        <v>143706</v>
      </c>
      <c r="P120" s="28">
        <v>0</v>
      </c>
      <c r="Q120" s="18">
        <v>179384</v>
      </c>
      <c r="R120" s="60">
        <v>1684500</v>
      </c>
      <c r="S120" s="61">
        <v>0</v>
      </c>
      <c r="T120" s="62">
        <v>536440</v>
      </c>
      <c r="U120" s="70">
        <f t="shared" si="12"/>
        <v>2220940</v>
      </c>
      <c r="V120" s="74">
        <f t="shared" si="13"/>
        <v>584660</v>
      </c>
      <c r="W120" s="75">
        <v>0</v>
      </c>
      <c r="X120" t="str">
        <f t="shared" si="10"/>
        <v>1778?4354</v>
      </c>
    </row>
    <row r="121" spans="1:24" ht="24.9" customHeight="1" x14ac:dyDescent="0.3">
      <c r="A121" s="2" t="s">
        <v>71</v>
      </c>
      <c r="B121" s="3">
        <v>71234446</v>
      </c>
      <c r="C121" s="4">
        <v>8988454</v>
      </c>
      <c r="D121" s="2" t="s">
        <v>10</v>
      </c>
      <c r="E121" s="8">
        <v>4355</v>
      </c>
      <c r="F121" s="26">
        <v>1778</v>
      </c>
      <c r="G121" s="11">
        <v>1590700</v>
      </c>
      <c r="H121" s="37">
        <v>0</v>
      </c>
      <c r="I121" s="43">
        <v>143000</v>
      </c>
      <c r="J121" s="85" t="s">
        <v>227</v>
      </c>
      <c r="K121" s="36">
        <v>60426</v>
      </c>
      <c r="L121" s="10">
        <v>71500</v>
      </c>
      <c r="M121" s="37">
        <v>71500</v>
      </c>
      <c r="N121" s="54">
        <f t="shared" si="11"/>
        <v>1733700</v>
      </c>
      <c r="O121" s="17">
        <v>36317</v>
      </c>
      <c r="P121" s="28">
        <v>0</v>
      </c>
      <c r="Q121" s="18">
        <v>60426</v>
      </c>
      <c r="R121" s="60">
        <v>1364200</v>
      </c>
      <c r="S121" s="61">
        <v>0</v>
      </c>
      <c r="T121" s="62">
        <v>449402</v>
      </c>
      <c r="U121" s="70">
        <f t="shared" si="12"/>
        <v>1813602</v>
      </c>
      <c r="V121" s="74">
        <f t="shared" si="13"/>
        <v>-79902</v>
      </c>
      <c r="W121" s="75">
        <v>104300</v>
      </c>
      <c r="X121" t="str">
        <f t="shared" si="10"/>
        <v>1778?4355</v>
      </c>
    </row>
    <row r="122" spans="1:24" ht="24.9" customHeight="1" x14ac:dyDescent="0.3">
      <c r="A122" s="2" t="s">
        <v>71</v>
      </c>
      <c r="B122" s="3">
        <v>71234446</v>
      </c>
      <c r="C122" s="4">
        <v>8559065</v>
      </c>
      <c r="D122" s="2" t="s">
        <v>9</v>
      </c>
      <c r="E122" s="8">
        <v>4356</v>
      </c>
      <c r="F122" s="26">
        <v>1778</v>
      </c>
      <c r="G122" s="11">
        <v>1186500</v>
      </c>
      <c r="H122" s="37">
        <v>0</v>
      </c>
      <c r="I122" s="43">
        <v>296000</v>
      </c>
      <c r="J122" s="85" t="s">
        <v>226</v>
      </c>
      <c r="K122" s="36">
        <v>39462</v>
      </c>
      <c r="L122" s="10">
        <v>148000</v>
      </c>
      <c r="M122" s="37">
        <v>148000</v>
      </c>
      <c r="N122" s="54">
        <f t="shared" si="11"/>
        <v>1482500</v>
      </c>
      <c r="O122" s="17">
        <v>58390</v>
      </c>
      <c r="P122" s="28">
        <v>0</v>
      </c>
      <c r="Q122" s="18">
        <v>39462</v>
      </c>
      <c r="R122" s="60">
        <v>1166200</v>
      </c>
      <c r="S122" s="61">
        <v>0</v>
      </c>
      <c r="T122" s="62">
        <v>334950</v>
      </c>
      <c r="U122" s="70">
        <f t="shared" si="12"/>
        <v>1501150</v>
      </c>
      <c r="V122" s="74">
        <f t="shared" si="13"/>
        <v>-18650</v>
      </c>
      <c r="W122" s="75">
        <v>0</v>
      </c>
      <c r="X122" t="str">
        <f t="shared" si="10"/>
        <v>1778?4356</v>
      </c>
    </row>
    <row r="123" spans="1:24" ht="24.9" customHeight="1" x14ac:dyDescent="0.3">
      <c r="A123" s="2" t="s">
        <v>71</v>
      </c>
      <c r="B123" s="3">
        <v>71234446</v>
      </c>
      <c r="C123" s="4">
        <v>2342335</v>
      </c>
      <c r="D123" s="2" t="s">
        <v>7</v>
      </c>
      <c r="E123" s="8">
        <v>4357</v>
      </c>
      <c r="F123" s="26">
        <v>1778</v>
      </c>
      <c r="G123" s="11">
        <v>6825800</v>
      </c>
      <c r="H123" s="37">
        <v>0</v>
      </c>
      <c r="I123" s="43">
        <v>675000</v>
      </c>
      <c r="J123" s="85" t="s">
        <v>223</v>
      </c>
      <c r="K123" s="36">
        <v>675000</v>
      </c>
      <c r="L123" s="10">
        <v>337500</v>
      </c>
      <c r="M123" s="37">
        <v>337500</v>
      </c>
      <c r="N123" s="54">
        <f t="shared" si="11"/>
        <v>7500800</v>
      </c>
      <c r="O123" s="17">
        <v>337091</v>
      </c>
      <c r="P123" s="28">
        <v>0</v>
      </c>
      <c r="Q123" s="18">
        <v>675231</v>
      </c>
      <c r="R123" s="60">
        <v>5510600</v>
      </c>
      <c r="S123" s="61">
        <v>0</v>
      </c>
      <c r="T123" s="62">
        <v>863060</v>
      </c>
      <c r="U123" s="70">
        <f t="shared" si="12"/>
        <v>6373660</v>
      </c>
      <c r="V123" s="74">
        <f t="shared" si="13"/>
        <v>1127140</v>
      </c>
      <c r="W123" s="75">
        <v>0</v>
      </c>
      <c r="X123" t="str">
        <f t="shared" si="10"/>
        <v>1778?4357</v>
      </c>
    </row>
    <row r="124" spans="1:24" ht="24.9" customHeight="1" x14ac:dyDescent="0.3">
      <c r="A124" s="2" t="s">
        <v>71</v>
      </c>
      <c r="B124" s="3">
        <v>71234446</v>
      </c>
      <c r="C124" s="4">
        <v>8034777</v>
      </c>
      <c r="D124" s="2" t="s">
        <v>68</v>
      </c>
      <c r="E124" s="8">
        <v>4377</v>
      </c>
      <c r="F124" s="26">
        <v>1778</v>
      </c>
      <c r="G124" s="11">
        <v>0</v>
      </c>
      <c r="H124" s="37">
        <v>4657000</v>
      </c>
      <c r="I124" s="43">
        <v>250000</v>
      </c>
      <c r="J124" s="85" t="s">
        <v>225</v>
      </c>
      <c r="K124" s="36">
        <v>250000</v>
      </c>
      <c r="L124" s="10">
        <v>125000</v>
      </c>
      <c r="M124" s="37">
        <v>125000</v>
      </c>
      <c r="N124" s="54">
        <f t="shared" si="11"/>
        <v>4907000</v>
      </c>
      <c r="O124" s="17">
        <v>0</v>
      </c>
      <c r="P124" s="28">
        <v>0</v>
      </c>
      <c r="Q124" s="18">
        <v>250219</v>
      </c>
      <c r="R124" s="60">
        <v>2936100</v>
      </c>
      <c r="S124" s="61">
        <v>1164000</v>
      </c>
      <c r="T124" s="62">
        <v>301350</v>
      </c>
      <c r="U124" s="70">
        <f t="shared" si="12"/>
        <v>4401450</v>
      </c>
      <c r="V124" s="74">
        <f t="shared" si="13"/>
        <v>505550</v>
      </c>
      <c r="W124" s="75">
        <v>0</v>
      </c>
      <c r="X124" t="str">
        <f t="shared" si="10"/>
        <v>1778?4377</v>
      </c>
    </row>
    <row r="125" spans="1:24" ht="24.9" customHeight="1" x14ac:dyDescent="0.3">
      <c r="A125" s="2" t="s">
        <v>4</v>
      </c>
      <c r="B125" s="3">
        <v>71234438</v>
      </c>
      <c r="C125" s="4">
        <v>9744428</v>
      </c>
      <c r="D125" s="2" t="s">
        <v>6</v>
      </c>
      <c r="E125" s="8">
        <v>4351</v>
      </c>
      <c r="F125" s="25">
        <v>1779</v>
      </c>
      <c r="G125" s="11">
        <v>0</v>
      </c>
      <c r="H125" s="37">
        <v>430100</v>
      </c>
      <c r="I125" s="43">
        <v>17000</v>
      </c>
      <c r="J125" s="85" t="s">
        <v>109</v>
      </c>
      <c r="K125" s="36">
        <v>16920</v>
      </c>
      <c r="L125" s="10">
        <v>17000</v>
      </c>
      <c r="M125" s="37">
        <v>0</v>
      </c>
      <c r="N125" s="54">
        <f t="shared" si="11"/>
        <v>447100</v>
      </c>
      <c r="O125" s="17">
        <v>5800</v>
      </c>
      <c r="P125" s="28">
        <v>0</v>
      </c>
      <c r="Q125" s="18">
        <v>16920</v>
      </c>
      <c r="R125" s="60">
        <v>231900</v>
      </c>
      <c r="S125" s="61">
        <v>106900</v>
      </c>
      <c r="T125" s="62">
        <v>25500</v>
      </c>
      <c r="U125" s="70">
        <f t="shared" si="12"/>
        <v>364300</v>
      </c>
      <c r="V125" s="74">
        <f t="shared" si="13"/>
        <v>82800</v>
      </c>
      <c r="W125" s="75">
        <v>0</v>
      </c>
      <c r="X125" t="str">
        <f t="shared" si="10"/>
        <v>1779?4351</v>
      </c>
    </row>
    <row r="126" spans="1:24" ht="24.9" customHeight="1" x14ac:dyDescent="0.3">
      <c r="A126" s="2" t="s">
        <v>4</v>
      </c>
      <c r="B126" s="3">
        <v>71234438</v>
      </c>
      <c r="C126" s="4">
        <v>5157699</v>
      </c>
      <c r="D126" s="2" t="s">
        <v>5</v>
      </c>
      <c r="E126" s="8">
        <v>4354</v>
      </c>
      <c r="F126" s="25">
        <v>1779</v>
      </c>
      <c r="G126" s="11">
        <v>9323600</v>
      </c>
      <c r="H126" s="37">
        <v>0</v>
      </c>
      <c r="I126" s="43">
        <v>1662000</v>
      </c>
      <c r="J126" s="85" t="s">
        <v>108</v>
      </c>
      <c r="K126" s="36">
        <v>1027949</v>
      </c>
      <c r="L126" s="10">
        <v>831000</v>
      </c>
      <c r="M126" s="37">
        <v>831000</v>
      </c>
      <c r="N126" s="54">
        <f t="shared" si="11"/>
        <v>10985600</v>
      </c>
      <c r="O126" s="17">
        <v>200213</v>
      </c>
      <c r="P126" s="28">
        <v>0</v>
      </c>
      <c r="Q126" s="18">
        <v>1027949</v>
      </c>
      <c r="R126" s="60">
        <v>9413600</v>
      </c>
      <c r="S126" s="61">
        <v>0</v>
      </c>
      <c r="T126" s="62">
        <v>1355636</v>
      </c>
      <c r="U126" s="70">
        <f t="shared" si="12"/>
        <v>10769236</v>
      </c>
      <c r="V126" s="74">
        <f t="shared" si="13"/>
        <v>216364</v>
      </c>
      <c r="W126" s="75">
        <v>611500</v>
      </c>
      <c r="X126" t="str">
        <f t="shared" si="10"/>
        <v>1779?4354</v>
      </c>
    </row>
    <row r="127" spans="1:24" ht="24.9" customHeight="1" x14ac:dyDescent="0.3">
      <c r="A127" s="2" t="s">
        <v>4</v>
      </c>
      <c r="B127" s="3">
        <v>71234438</v>
      </c>
      <c r="C127" s="4">
        <v>4998037</v>
      </c>
      <c r="D127" s="2" t="s">
        <v>7</v>
      </c>
      <c r="E127" s="8">
        <v>4357</v>
      </c>
      <c r="F127" s="25">
        <v>1779</v>
      </c>
      <c r="G127" s="11">
        <v>6834600</v>
      </c>
      <c r="H127" s="37">
        <v>0</v>
      </c>
      <c r="I127" s="43">
        <v>3539000</v>
      </c>
      <c r="J127" s="85" t="s">
        <v>110</v>
      </c>
      <c r="K127" s="36">
        <v>686992</v>
      </c>
      <c r="L127" s="10">
        <v>1769500</v>
      </c>
      <c r="M127" s="37">
        <v>1769500</v>
      </c>
      <c r="N127" s="54">
        <f t="shared" si="11"/>
        <v>10373600</v>
      </c>
      <c r="O127" s="17">
        <v>130906</v>
      </c>
      <c r="P127" s="28">
        <v>0</v>
      </c>
      <c r="Q127" s="18">
        <v>686992</v>
      </c>
      <c r="R127" s="60">
        <v>7903700</v>
      </c>
      <c r="S127" s="61">
        <v>0</v>
      </c>
      <c r="T127" s="62">
        <v>1914250</v>
      </c>
      <c r="U127" s="70">
        <f t="shared" si="12"/>
        <v>9817950</v>
      </c>
      <c r="V127" s="74">
        <f t="shared" si="13"/>
        <v>555650</v>
      </c>
      <c r="W127" s="75">
        <v>0</v>
      </c>
      <c r="X127" t="str">
        <f t="shared" si="10"/>
        <v>1779?4357</v>
      </c>
    </row>
    <row r="128" spans="1:24" ht="24.9" customHeight="1" x14ac:dyDescent="0.3">
      <c r="A128" s="2" t="s">
        <v>63</v>
      </c>
      <c r="B128" s="3">
        <v>71234420</v>
      </c>
      <c r="C128" s="4">
        <v>1284245</v>
      </c>
      <c r="D128" s="2" t="s">
        <v>7</v>
      </c>
      <c r="E128" s="8">
        <v>4357</v>
      </c>
      <c r="F128" s="26">
        <v>1780</v>
      </c>
      <c r="G128" s="11">
        <v>6568600</v>
      </c>
      <c r="H128" s="37">
        <v>0</v>
      </c>
      <c r="I128" s="43">
        <v>1379000</v>
      </c>
      <c r="J128" s="85" t="s">
        <v>205</v>
      </c>
      <c r="K128" s="36">
        <v>466847</v>
      </c>
      <c r="L128" s="10">
        <v>689500</v>
      </c>
      <c r="M128" s="37">
        <v>689500</v>
      </c>
      <c r="N128" s="54">
        <f t="shared" si="11"/>
        <v>7947600</v>
      </c>
      <c r="O128" s="17">
        <v>157293</v>
      </c>
      <c r="P128" s="28">
        <v>0</v>
      </c>
      <c r="Q128" s="18">
        <v>466847</v>
      </c>
      <c r="R128" s="60">
        <v>6542200</v>
      </c>
      <c r="S128" s="63">
        <v>0</v>
      </c>
      <c r="T128" s="64">
        <v>1526620</v>
      </c>
      <c r="U128" s="70">
        <f t="shared" si="12"/>
        <v>8068820</v>
      </c>
      <c r="V128" s="74">
        <f t="shared" si="13"/>
        <v>-121220</v>
      </c>
      <c r="W128" s="75">
        <v>430800</v>
      </c>
      <c r="X128" t="str">
        <f t="shared" si="10"/>
        <v>1780?4357</v>
      </c>
    </row>
    <row r="129" spans="1:24" ht="24.9" customHeight="1" x14ac:dyDescent="0.3">
      <c r="A129" s="2" t="s">
        <v>72</v>
      </c>
      <c r="B129" s="3">
        <v>71234489</v>
      </c>
      <c r="C129" s="4">
        <v>3789317</v>
      </c>
      <c r="D129" s="2" t="s">
        <v>12</v>
      </c>
      <c r="E129" s="8">
        <v>4312</v>
      </c>
      <c r="F129" s="25">
        <v>1782</v>
      </c>
      <c r="G129" s="11">
        <v>2535800</v>
      </c>
      <c r="H129" s="37">
        <v>0</v>
      </c>
      <c r="I129" s="43">
        <v>1178000</v>
      </c>
      <c r="J129" s="85" t="s">
        <v>231</v>
      </c>
      <c r="K129" s="36">
        <v>367656</v>
      </c>
      <c r="L129" s="10">
        <v>589000</v>
      </c>
      <c r="M129" s="37">
        <v>589000</v>
      </c>
      <c r="N129" s="54">
        <f t="shared" si="11"/>
        <v>3713800</v>
      </c>
      <c r="O129" s="17">
        <v>0</v>
      </c>
      <c r="P129" s="28">
        <v>0</v>
      </c>
      <c r="Q129" s="18">
        <v>367656</v>
      </c>
      <c r="R129" s="60">
        <v>2052300</v>
      </c>
      <c r="S129" s="63">
        <v>0</v>
      </c>
      <c r="T129" s="64">
        <v>1293800</v>
      </c>
      <c r="U129" s="70">
        <f t="shared" si="12"/>
        <v>3346100</v>
      </c>
      <c r="V129" s="74">
        <f t="shared" si="13"/>
        <v>367700</v>
      </c>
      <c r="W129" s="75">
        <v>0</v>
      </c>
      <c r="X129" t="str">
        <f t="shared" si="10"/>
        <v>1782?4312</v>
      </c>
    </row>
    <row r="130" spans="1:24" ht="24.9" customHeight="1" x14ac:dyDescent="0.3">
      <c r="A130" s="2" t="s">
        <v>72</v>
      </c>
      <c r="B130" s="3">
        <v>71234489</v>
      </c>
      <c r="C130" s="4">
        <v>3074336</v>
      </c>
      <c r="D130" s="2" t="s">
        <v>80</v>
      </c>
      <c r="E130" s="8">
        <v>4374</v>
      </c>
      <c r="F130" s="25">
        <v>1782</v>
      </c>
      <c r="G130" s="11">
        <v>0</v>
      </c>
      <c r="H130" s="37">
        <v>3883500</v>
      </c>
      <c r="I130" s="43">
        <v>146000</v>
      </c>
      <c r="J130" s="85" t="s">
        <v>228</v>
      </c>
      <c r="K130" s="36">
        <v>145591</v>
      </c>
      <c r="L130" s="10">
        <v>73000</v>
      </c>
      <c r="M130" s="37">
        <v>73000</v>
      </c>
      <c r="N130" s="54">
        <f t="shared" si="11"/>
        <v>4029500</v>
      </c>
      <c r="O130" s="17">
        <v>0</v>
      </c>
      <c r="P130" s="28">
        <v>0</v>
      </c>
      <c r="Q130" s="18">
        <v>145591</v>
      </c>
      <c r="R130" s="60">
        <v>1850700</v>
      </c>
      <c r="S130" s="63">
        <v>965200</v>
      </c>
      <c r="T130" s="64">
        <v>899900</v>
      </c>
      <c r="U130" s="70">
        <f t="shared" si="12"/>
        <v>3715800</v>
      </c>
      <c r="V130" s="74">
        <f t="shared" si="13"/>
        <v>313700</v>
      </c>
      <c r="W130" s="75">
        <v>0</v>
      </c>
      <c r="X130" t="str">
        <f t="shared" si="10"/>
        <v>1782?4374</v>
      </c>
    </row>
    <row r="131" spans="1:24" ht="24.9" customHeight="1" x14ac:dyDescent="0.3">
      <c r="A131" s="2" t="s">
        <v>72</v>
      </c>
      <c r="B131" s="3">
        <v>71234489</v>
      </c>
      <c r="C131" s="4">
        <v>3367359</v>
      </c>
      <c r="D131" s="2" t="s">
        <v>74</v>
      </c>
      <c r="E131" s="8">
        <v>4376</v>
      </c>
      <c r="F131" s="25">
        <v>1782</v>
      </c>
      <c r="G131" s="11">
        <v>4555400</v>
      </c>
      <c r="H131" s="37">
        <v>0</v>
      </c>
      <c r="I131" s="43">
        <v>723000</v>
      </c>
      <c r="J131" s="85" t="s">
        <v>230</v>
      </c>
      <c r="K131" s="36">
        <v>350904</v>
      </c>
      <c r="L131" s="10">
        <v>361500</v>
      </c>
      <c r="M131" s="37">
        <v>361500</v>
      </c>
      <c r="N131" s="54">
        <f t="shared" si="11"/>
        <v>5278400</v>
      </c>
      <c r="O131" s="17">
        <v>0</v>
      </c>
      <c r="P131" s="28">
        <v>0</v>
      </c>
      <c r="Q131" s="18">
        <v>350904</v>
      </c>
      <c r="R131" s="60">
        <v>3757900</v>
      </c>
      <c r="S131" s="61">
        <v>0</v>
      </c>
      <c r="T131" s="62">
        <v>1169330</v>
      </c>
      <c r="U131" s="70">
        <f t="shared" si="12"/>
        <v>4927230</v>
      </c>
      <c r="V131" s="74">
        <f t="shared" si="13"/>
        <v>351170</v>
      </c>
      <c r="W131" s="75">
        <v>0</v>
      </c>
      <c r="X131" t="str">
        <f t="shared" si="10"/>
        <v>1782?4376</v>
      </c>
    </row>
    <row r="132" spans="1:24" ht="24.9" customHeight="1" x14ac:dyDescent="0.3">
      <c r="A132" s="2" t="s">
        <v>72</v>
      </c>
      <c r="B132" s="3">
        <v>71234489</v>
      </c>
      <c r="C132" s="4">
        <v>6434926</v>
      </c>
      <c r="D132" s="2" t="s">
        <v>75</v>
      </c>
      <c r="E132" s="8">
        <v>4376</v>
      </c>
      <c r="F132" s="25">
        <v>1782</v>
      </c>
      <c r="G132" s="11">
        <v>944400</v>
      </c>
      <c r="H132" s="37">
        <v>0</v>
      </c>
      <c r="I132" s="43">
        <v>1375000</v>
      </c>
      <c r="J132" s="85" t="s">
        <v>230</v>
      </c>
      <c r="K132" s="36">
        <v>505738</v>
      </c>
      <c r="L132" s="10">
        <v>687500</v>
      </c>
      <c r="M132" s="37">
        <v>687500</v>
      </c>
      <c r="N132" s="54">
        <f t="shared" ref="N132:N137" si="14">G132+H132+I132</f>
        <v>2319400</v>
      </c>
      <c r="O132" s="17">
        <v>0</v>
      </c>
      <c r="P132" s="28">
        <v>0</v>
      </c>
      <c r="Q132" s="18">
        <v>505738</v>
      </c>
      <c r="R132" s="60">
        <v>524100</v>
      </c>
      <c r="S132" s="63">
        <v>0</v>
      </c>
      <c r="T132" s="64">
        <v>1289170</v>
      </c>
      <c r="U132" s="70">
        <f t="shared" ref="U132:U137" si="15">R132+S132+T132</f>
        <v>1813270</v>
      </c>
      <c r="V132" s="74">
        <f t="shared" ref="V132:V138" si="16">N132-U132</f>
        <v>506130</v>
      </c>
      <c r="W132" s="75">
        <v>0</v>
      </c>
      <c r="X132" t="str">
        <f t="shared" si="10"/>
        <v>1782?4376</v>
      </c>
    </row>
    <row r="133" spans="1:24" ht="24.9" customHeight="1" x14ac:dyDescent="0.3">
      <c r="A133" s="2" t="s">
        <v>72</v>
      </c>
      <c r="B133" s="3">
        <v>71234489</v>
      </c>
      <c r="C133" s="4">
        <v>2854357</v>
      </c>
      <c r="D133" s="2" t="s">
        <v>73</v>
      </c>
      <c r="E133" s="8">
        <v>4378</v>
      </c>
      <c r="F133" s="25">
        <v>1782</v>
      </c>
      <c r="G133" s="11">
        <v>561900</v>
      </c>
      <c r="H133" s="37">
        <v>0</v>
      </c>
      <c r="I133" s="43">
        <v>853000</v>
      </c>
      <c r="J133" s="85" t="s">
        <v>229</v>
      </c>
      <c r="K133" s="36">
        <v>71107</v>
      </c>
      <c r="L133" s="10">
        <v>426500</v>
      </c>
      <c r="M133" s="37">
        <v>426500</v>
      </c>
      <c r="N133" s="54">
        <f t="shared" si="14"/>
        <v>1414900</v>
      </c>
      <c r="O133" s="17">
        <v>0</v>
      </c>
      <c r="P133" s="28">
        <v>0</v>
      </c>
      <c r="Q133" s="18">
        <v>71107</v>
      </c>
      <c r="R133" s="60">
        <v>621400</v>
      </c>
      <c r="S133" s="61">
        <v>0</v>
      </c>
      <c r="T133" s="62">
        <v>731650</v>
      </c>
      <c r="U133" s="70">
        <f t="shared" si="15"/>
        <v>1353050</v>
      </c>
      <c r="V133" s="74">
        <f t="shared" si="16"/>
        <v>61850</v>
      </c>
      <c r="W133" s="75">
        <v>0</v>
      </c>
      <c r="X133" t="str">
        <f>CONCATENATE(F133,"?",E133)</f>
        <v>1782?4378</v>
      </c>
    </row>
    <row r="134" spans="1:24" ht="24.9" customHeight="1" x14ac:dyDescent="0.3">
      <c r="A134" s="2" t="s">
        <v>72</v>
      </c>
      <c r="B134" s="3">
        <v>71234489</v>
      </c>
      <c r="C134" s="4">
        <v>9033762</v>
      </c>
      <c r="D134" s="2" t="s">
        <v>76</v>
      </c>
      <c r="E134" s="8">
        <v>4379</v>
      </c>
      <c r="F134" s="25">
        <v>1782</v>
      </c>
      <c r="G134" s="11">
        <v>0</v>
      </c>
      <c r="H134" s="37">
        <v>1956300</v>
      </c>
      <c r="I134" s="43">
        <v>959000</v>
      </c>
      <c r="J134" s="85" t="s">
        <v>232</v>
      </c>
      <c r="K134" s="36">
        <v>108478</v>
      </c>
      <c r="L134" s="10">
        <v>479500</v>
      </c>
      <c r="M134" s="37">
        <v>479500</v>
      </c>
      <c r="N134" s="54">
        <f t="shared" si="14"/>
        <v>2915300</v>
      </c>
      <c r="O134" s="17">
        <v>0</v>
      </c>
      <c r="P134" s="28">
        <v>0</v>
      </c>
      <c r="Q134" s="18">
        <v>108478</v>
      </c>
      <c r="R134" s="60">
        <v>1392975</v>
      </c>
      <c r="S134" s="61">
        <v>487900</v>
      </c>
      <c r="T134" s="62">
        <v>925650</v>
      </c>
      <c r="U134" s="70">
        <f t="shared" si="15"/>
        <v>2806525</v>
      </c>
      <c r="V134" s="74">
        <f t="shared" si="16"/>
        <v>108775</v>
      </c>
      <c r="W134" s="75">
        <v>0</v>
      </c>
      <c r="X134" t="str">
        <f>CONCATENATE(F134,"?",E134)</f>
        <v>1782?4379</v>
      </c>
    </row>
    <row r="135" spans="1:24" ht="24.9" customHeight="1" x14ac:dyDescent="0.3">
      <c r="A135" s="2" t="s">
        <v>51</v>
      </c>
      <c r="B135" s="3">
        <v>72541121</v>
      </c>
      <c r="C135" s="4">
        <v>4838508</v>
      </c>
      <c r="D135" s="2" t="s">
        <v>15</v>
      </c>
      <c r="E135" s="8">
        <v>4350</v>
      </c>
      <c r="F135" s="26">
        <v>1783</v>
      </c>
      <c r="G135" s="11">
        <v>3767700</v>
      </c>
      <c r="H135" s="37">
        <v>0</v>
      </c>
      <c r="I135" s="43">
        <v>4781000</v>
      </c>
      <c r="J135" s="85" t="s">
        <v>182</v>
      </c>
      <c r="K135" s="36">
        <v>517240</v>
      </c>
      <c r="L135" s="10">
        <v>2390500</v>
      </c>
      <c r="M135" s="37">
        <v>2390500</v>
      </c>
      <c r="N135" s="54">
        <f t="shared" si="14"/>
        <v>8548700</v>
      </c>
      <c r="O135" s="17">
        <v>-325945</v>
      </c>
      <c r="P135" s="28">
        <v>0</v>
      </c>
      <c r="Q135" s="18">
        <v>517240</v>
      </c>
      <c r="R135" s="60">
        <v>3480000</v>
      </c>
      <c r="S135" s="61">
        <v>0</v>
      </c>
      <c r="T135" s="62">
        <v>4472347</v>
      </c>
      <c r="U135" s="70">
        <f t="shared" si="15"/>
        <v>7952347</v>
      </c>
      <c r="V135" s="74">
        <f t="shared" si="16"/>
        <v>596353</v>
      </c>
      <c r="W135" s="75">
        <v>247100</v>
      </c>
      <c r="X135" t="str">
        <f>CONCATENATE(F135,"?",E135)</f>
        <v>1783?4350</v>
      </c>
    </row>
    <row r="136" spans="1:24" ht="24.9" customHeight="1" x14ac:dyDescent="0.3">
      <c r="A136" s="2" t="s">
        <v>51</v>
      </c>
      <c r="B136" s="3">
        <v>72541121</v>
      </c>
      <c r="C136" s="4">
        <v>9827880</v>
      </c>
      <c r="D136" s="2" t="s">
        <v>14</v>
      </c>
      <c r="E136" s="8">
        <v>4357</v>
      </c>
      <c r="F136" s="26">
        <v>1783</v>
      </c>
      <c r="G136" s="11">
        <v>1795200</v>
      </c>
      <c r="H136" s="37">
        <v>0</v>
      </c>
      <c r="I136" s="43">
        <v>955000</v>
      </c>
      <c r="J136" s="85" t="s">
        <v>184</v>
      </c>
      <c r="K136" s="36">
        <v>168580</v>
      </c>
      <c r="L136" s="10">
        <v>477500</v>
      </c>
      <c r="M136" s="37">
        <v>477500</v>
      </c>
      <c r="N136" s="54">
        <f t="shared" si="14"/>
        <v>2750200</v>
      </c>
      <c r="O136" s="17">
        <v>97535</v>
      </c>
      <c r="P136" s="28">
        <v>0</v>
      </c>
      <c r="Q136" s="18">
        <v>168580</v>
      </c>
      <c r="R136" s="60">
        <v>2080900</v>
      </c>
      <c r="S136" s="61">
        <v>0</v>
      </c>
      <c r="T136" s="62">
        <v>716228</v>
      </c>
      <c r="U136" s="70">
        <f t="shared" si="15"/>
        <v>2797128</v>
      </c>
      <c r="V136" s="74">
        <f t="shared" si="16"/>
        <v>-46928</v>
      </c>
      <c r="W136" s="75">
        <v>117700</v>
      </c>
      <c r="X136" t="str">
        <f>CONCATENATE(F136,"?",E136)</f>
        <v>1783?4357</v>
      </c>
    </row>
    <row r="137" spans="1:24" ht="24.9" customHeight="1" thickBot="1" x14ac:dyDescent="0.35">
      <c r="A137" s="2" t="s">
        <v>51</v>
      </c>
      <c r="B137" s="3">
        <v>72541121</v>
      </c>
      <c r="C137" s="4">
        <v>7671346</v>
      </c>
      <c r="D137" s="2" t="s">
        <v>79</v>
      </c>
      <c r="E137" s="8">
        <v>4359</v>
      </c>
      <c r="F137" s="26">
        <v>1783</v>
      </c>
      <c r="G137" s="24">
        <v>689800</v>
      </c>
      <c r="H137" s="38">
        <v>0</v>
      </c>
      <c r="I137" s="44">
        <v>36000</v>
      </c>
      <c r="J137" s="87" t="s">
        <v>183</v>
      </c>
      <c r="K137" s="41">
        <v>35739</v>
      </c>
      <c r="L137" s="12">
        <v>36000</v>
      </c>
      <c r="M137" s="38">
        <v>0</v>
      </c>
      <c r="N137" s="56">
        <f t="shared" si="14"/>
        <v>725800</v>
      </c>
      <c r="O137" s="30">
        <v>0</v>
      </c>
      <c r="P137" s="48">
        <v>0</v>
      </c>
      <c r="Q137" s="32">
        <v>35739</v>
      </c>
      <c r="R137" s="65">
        <v>426000</v>
      </c>
      <c r="S137" s="66">
        <v>0</v>
      </c>
      <c r="T137" s="67">
        <v>176850</v>
      </c>
      <c r="U137" s="71">
        <f t="shared" si="15"/>
        <v>602850</v>
      </c>
      <c r="V137" s="76">
        <f t="shared" si="16"/>
        <v>122950</v>
      </c>
      <c r="W137" s="77">
        <v>0</v>
      </c>
      <c r="X137" t="str">
        <f>CONCATENATE(F137,"?",E137)</f>
        <v>1783?4359</v>
      </c>
    </row>
    <row r="138" spans="1:24" x14ac:dyDescent="0.3">
      <c r="G138" s="34">
        <v>485037500</v>
      </c>
      <c r="I138" s="35">
        <f>SUM(I4:I137)</f>
        <v>195663000</v>
      </c>
      <c r="J138" s="35"/>
      <c r="K138" s="35">
        <f t="shared" ref="K138:U138" si="17">SUM(K4:K137)</f>
        <v>59107174</v>
      </c>
      <c r="L138" s="35">
        <f t="shared" si="17"/>
        <v>98233500</v>
      </c>
      <c r="M138" s="35">
        <f t="shared" si="17"/>
        <v>97429500</v>
      </c>
      <c r="N138" s="45">
        <f t="shared" si="17"/>
        <v>694688500</v>
      </c>
      <c r="O138" s="34">
        <f t="shared" si="17"/>
        <v>17466741</v>
      </c>
      <c r="P138" s="49">
        <f t="shared" si="17"/>
        <v>547257</v>
      </c>
      <c r="Q138" s="45">
        <f t="shared" si="17"/>
        <v>62905362</v>
      </c>
      <c r="R138" s="34">
        <f t="shared" si="17"/>
        <v>471326675</v>
      </c>
      <c r="S138" s="34">
        <f t="shared" si="17"/>
        <v>3483500</v>
      </c>
      <c r="T138" s="34">
        <f t="shared" si="17"/>
        <v>175637998</v>
      </c>
      <c r="U138" s="33">
        <f t="shared" si="17"/>
        <v>650448173</v>
      </c>
      <c r="V138" s="79">
        <f t="shared" si="16"/>
        <v>44240327</v>
      </c>
    </row>
    <row r="139" spans="1:24" x14ac:dyDescent="0.3">
      <c r="I139" s="34"/>
      <c r="J139" s="34"/>
      <c r="K139" s="34"/>
      <c r="L139" s="34"/>
      <c r="M139" s="34"/>
    </row>
    <row r="140" spans="1:24" x14ac:dyDescent="0.3">
      <c r="M140" s="46">
        <f>L138+M138</f>
        <v>195663000</v>
      </c>
      <c r="N140" s="46"/>
      <c r="Q140" s="34"/>
      <c r="V140" s="34">
        <f>N138-U138</f>
        <v>44240327</v>
      </c>
    </row>
    <row r="142" spans="1:24" x14ac:dyDescent="0.3">
      <c r="L142" s="34" t="e">
        <f>L138-'Rozpočtová úprava'!#REF!</f>
        <v>#REF!</v>
      </c>
      <c r="M142" s="34"/>
    </row>
  </sheetData>
  <autoFilter ref="A3:W138" xr:uid="{00000000-0009-0000-0000-000000000000}">
    <sortState xmlns:xlrd2="http://schemas.microsoft.com/office/spreadsheetml/2017/richdata2" ref="A4:W138">
      <sortCondition ref="J3:J138"/>
    </sortState>
  </autoFilter>
  <mergeCells count="2">
    <mergeCell ref="R2:U2"/>
    <mergeCell ref="O2:Q2"/>
  </mergeCells>
  <conditionalFormatting sqref="L4:L137 O138">
    <cfRule type="cellIs" dxfId="1" priority="6" operator="lessThan">
      <formula>0</formula>
    </cfRule>
  </conditionalFormatting>
  <conditionalFormatting sqref="V4:V138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8" scale="4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15"/>
  <sheetViews>
    <sheetView tabSelected="1" zoomScaleNormal="100" workbookViewId="0">
      <pane ySplit="1" topLeftCell="A2" activePane="bottomLeft" state="frozen"/>
      <selection pane="bottomLeft" activeCell="C1" sqref="C1"/>
    </sheetView>
  </sheetViews>
  <sheetFormatPr defaultRowHeight="13.2" x14ac:dyDescent="0.25"/>
  <cols>
    <col min="1" max="1" width="2.88671875" style="81" customWidth="1"/>
    <col min="2" max="2" width="5.44140625" style="81" customWidth="1"/>
    <col min="3" max="3" width="6.109375" style="81" customWidth="1"/>
    <col min="4" max="4" width="7.44140625" style="81" customWidth="1"/>
    <col min="5" max="5" width="7.21875" style="81" customWidth="1"/>
    <col min="6" max="6" width="4.109375" style="81" customWidth="1"/>
    <col min="7" max="7" width="12.5546875" style="81" customWidth="1"/>
    <col min="8" max="8" width="10" style="81" customWidth="1"/>
    <col min="9" max="10" width="14.5546875" style="81" customWidth="1"/>
    <col min="11" max="11" width="14.88671875" style="81" bestFit="1" customWidth="1"/>
    <col min="12" max="12" width="14.44140625" style="113" bestFit="1" customWidth="1"/>
    <col min="13" max="13" width="14.88671875" style="113" bestFit="1" customWidth="1"/>
    <col min="14" max="14" width="28.109375" style="82" customWidth="1"/>
    <col min="15" max="150" width="9" style="81"/>
    <col min="151" max="151" width="3.109375" style="81" customWidth="1"/>
    <col min="152" max="152" width="4.44140625" style="81" customWidth="1"/>
    <col min="153" max="153" width="4.33203125" style="81" customWidth="1"/>
    <col min="154" max="154" width="6" style="81" customWidth="1"/>
    <col min="155" max="155" width="4.44140625" style="81" customWidth="1"/>
    <col min="156" max="156" width="4.109375" style="81" customWidth="1"/>
    <col min="157" max="157" width="5.33203125" style="81" customWidth="1"/>
    <col min="158" max="158" width="13.44140625" style="81" customWidth="1"/>
    <col min="159" max="159" width="12.88671875" style="81" customWidth="1"/>
    <col min="160" max="160" width="13.109375" style="81" customWidth="1"/>
    <col min="161" max="161" width="13" style="81" customWidth="1"/>
    <col min="162" max="162" width="26.33203125" style="81" customWidth="1"/>
    <col min="163" max="163" width="22" style="81" customWidth="1"/>
    <col min="164" max="164" width="12.33203125" style="81" customWidth="1"/>
    <col min="165" max="165" width="11.109375" style="81" customWidth="1"/>
    <col min="166" max="406" width="9" style="81"/>
    <col min="407" max="407" width="3.109375" style="81" customWidth="1"/>
    <col min="408" max="408" width="4.44140625" style="81" customWidth="1"/>
    <col min="409" max="409" width="4.33203125" style="81" customWidth="1"/>
    <col min="410" max="410" width="6" style="81" customWidth="1"/>
    <col min="411" max="411" width="4.44140625" style="81" customWidth="1"/>
    <col min="412" max="412" width="4.109375" style="81" customWidth="1"/>
    <col min="413" max="413" width="5.33203125" style="81" customWidth="1"/>
    <col min="414" max="414" width="13.44140625" style="81" customWidth="1"/>
    <col min="415" max="415" width="12.88671875" style="81" customWidth="1"/>
    <col min="416" max="416" width="13.109375" style="81" customWidth="1"/>
    <col min="417" max="417" width="13" style="81" customWidth="1"/>
    <col min="418" max="418" width="26.33203125" style="81" customWidth="1"/>
    <col min="419" max="419" width="22" style="81" customWidth="1"/>
    <col min="420" max="420" width="12.33203125" style="81" customWidth="1"/>
    <col min="421" max="421" width="11.109375" style="81" customWidth="1"/>
    <col min="422" max="662" width="9" style="81"/>
    <col min="663" max="663" width="3.109375" style="81" customWidth="1"/>
    <col min="664" max="664" width="4.44140625" style="81" customWidth="1"/>
    <col min="665" max="665" width="4.33203125" style="81" customWidth="1"/>
    <col min="666" max="666" width="6" style="81" customWidth="1"/>
    <col min="667" max="667" width="4.44140625" style="81" customWidth="1"/>
    <col min="668" max="668" width="4.109375" style="81" customWidth="1"/>
    <col min="669" max="669" width="5.33203125" style="81" customWidth="1"/>
    <col min="670" max="670" width="13.44140625" style="81" customWidth="1"/>
    <col min="671" max="671" width="12.88671875" style="81" customWidth="1"/>
    <col min="672" max="672" width="13.109375" style="81" customWidth="1"/>
    <col min="673" max="673" width="13" style="81" customWidth="1"/>
    <col min="674" max="674" width="26.33203125" style="81" customWidth="1"/>
    <col min="675" max="675" width="22" style="81" customWidth="1"/>
    <col min="676" max="676" width="12.33203125" style="81" customWidth="1"/>
    <col min="677" max="677" width="11.109375" style="81" customWidth="1"/>
    <col min="678" max="918" width="9" style="81"/>
    <col min="919" max="919" width="3.109375" style="81" customWidth="1"/>
    <col min="920" max="920" width="4.44140625" style="81" customWidth="1"/>
    <col min="921" max="921" width="4.33203125" style="81" customWidth="1"/>
    <col min="922" max="922" width="6" style="81" customWidth="1"/>
    <col min="923" max="923" width="4.44140625" style="81" customWidth="1"/>
    <col min="924" max="924" width="4.109375" style="81" customWidth="1"/>
    <col min="925" max="925" width="5.33203125" style="81" customWidth="1"/>
    <col min="926" max="926" width="13.44140625" style="81" customWidth="1"/>
    <col min="927" max="927" width="12.88671875" style="81" customWidth="1"/>
    <col min="928" max="928" width="13.109375" style="81" customWidth="1"/>
    <col min="929" max="929" width="13" style="81" customWidth="1"/>
    <col min="930" max="930" width="26.33203125" style="81" customWidth="1"/>
    <col min="931" max="931" width="22" style="81" customWidth="1"/>
    <col min="932" max="932" width="12.33203125" style="81" customWidth="1"/>
    <col min="933" max="933" width="11.109375" style="81" customWidth="1"/>
    <col min="934" max="1174" width="9" style="81"/>
    <col min="1175" max="1175" width="3.109375" style="81" customWidth="1"/>
    <col min="1176" max="1176" width="4.44140625" style="81" customWidth="1"/>
    <col min="1177" max="1177" width="4.33203125" style="81" customWidth="1"/>
    <col min="1178" max="1178" width="6" style="81" customWidth="1"/>
    <col min="1179" max="1179" width="4.44140625" style="81" customWidth="1"/>
    <col min="1180" max="1180" width="4.109375" style="81" customWidth="1"/>
    <col min="1181" max="1181" width="5.33203125" style="81" customWidth="1"/>
    <col min="1182" max="1182" width="13.44140625" style="81" customWidth="1"/>
    <col min="1183" max="1183" width="12.88671875" style="81" customWidth="1"/>
    <col min="1184" max="1184" width="13.109375" style="81" customWidth="1"/>
    <col min="1185" max="1185" width="13" style="81" customWidth="1"/>
    <col min="1186" max="1186" width="26.33203125" style="81" customWidth="1"/>
    <col min="1187" max="1187" width="22" style="81" customWidth="1"/>
    <col min="1188" max="1188" width="12.33203125" style="81" customWidth="1"/>
    <col min="1189" max="1189" width="11.109375" style="81" customWidth="1"/>
    <col min="1190" max="1430" width="9" style="81"/>
    <col min="1431" max="1431" width="3.109375" style="81" customWidth="1"/>
    <col min="1432" max="1432" width="4.44140625" style="81" customWidth="1"/>
    <col min="1433" max="1433" width="4.33203125" style="81" customWidth="1"/>
    <col min="1434" max="1434" width="6" style="81" customWidth="1"/>
    <col min="1435" max="1435" width="4.44140625" style="81" customWidth="1"/>
    <col min="1436" max="1436" width="4.109375" style="81" customWidth="1"/>
    <col min="1437" max="1437" width="5.33203125" style="81" customWidth="1"/>
    <col min="1438" max="1438" width="13.44140625" style="81" customWidth="1"/>
    <col min="1439" max="1439" width="12.88671875" style="81" customWidth="1"/>
    <col min="1440" max="1440" width="13.109375" style="81" customWidth="1"/>
    <col min="1441" max="1441" width="13" style="81" customWidth="1"/>
    <col min="1442" max="1442" width="26.33203125" style="81" customWidth="1"/>
    <col min="1443" max="1443" width="22" style="81" customWidth="1"/>
    <col min="1444" max="1444" width="12.33203125" style="81" customWidth="1"/>
    <col min="1445" max="1445" width="11.109375" style="81" customWidth="1"/>
    <col min="1446" max="1686" width="9" style="81"/>
    <col min="1687" max="1687" width="3.109375" style="81" customWidth="1"/>
    <col min="1688" max="1688" width="4.44140625" style="81" customWidth="1"/>
    <col min="1689" max="1689" width="4.33203125" style="81" customWidth="1"/>
    <col min="1690" max="1690" width="6" style="81" customWidth="1"/>
    <col min="1691" max="1691" width="4.44140625" style="81" customWidth="1"/>
    <col min="1692" max="1692" width="4.109375" style="81" customWidth="1"/>
    <col min="1693" max="1693" width="5.33203125" style="81" customWidth="1"/>
    <col min="1694" max="1694" width="13.44140625" style="81" customWidth="1"/>
    <col min="1695" max="1695" width="12.88671875" style="81" customWidth="1"/>
    <col min="1696" max="1696" width="13.109375" style="81" customWidth="1"/>
    <col min="1697" max="1697" width="13" style="81" customWidth="1"/>
    <col min="1698" max="1698" width="26.33203125" style="81" customWidth="1"/>
    <col min="1699" max="1699" width="22" style="81" customWidth="1"/>
    <col min="1700" max="1700" width="12.33203125" style="81" customWidth="1"/>
    <col min="1701" max="1701" width="11.109375" style="81" customWidth="1"/>
    <col min="1702" max="1942" width="9" style="81"/>
    <col min="1943" max="1943" width="3.109375" style="81" customWidth="1"/>
    <col min="1944" max="1944" width="4.44140625" style="81" customWidth="1"/>
    <col min="1945" max="1945" width="4.33203125" style="81" customWidth="1"/>
    <col min="1946" max="1946" width="6" style="81" customWidth="1"/>
    <col min="1947" max="1947" width="4.44140625" style="81" customWidth="1"/>
    <col min="1948" max="1948" width="4.109375" style="81" customWidth="1"/>
    <col min="1949" max="1949" width="5.33203125" style="81" customWidth="1"/>
    <col min="1950" max="1950" width="13.44140625" style="81" customWidth="1"/>
    <col min="1951" max="1951" width="12.88671875" style="81" customWidth="1"/>
    <col min="1952" max="1952" width="13.109375" style="81" customWidth="1"/>
    <col min="1953" max="1953" width="13" style="81" customWidth="1"/>
    <col min="1954" max="1954" width="26.33203125" style="81" customWidth="1"/>
    <col min="1955" max="1955" width="22" style="81" customWidth="1"/>
    <col min="1956" max="1956" width="12.33203125" style="81" customWidth="1"/>
    <col min="1957" max="1957" width="11.109375" style="81" customWidth="1"/>
    <col min="1958" max="2198" width="9" style="81"/>
    <col min="2199" max="2199" width="3.109375" style="81" customWidth="1"/>
    <col min="2200" max="2200" width="4.44140625" style="81" customWidth="1"/>
    <col min="2201" max="2201" width="4.33203125" style="81" customWidth="1"/>
    <col min="2202" max="2202" width="6" style="81" customWidth="1"/>
    <col min="2203" max="2203" width="4.44140625" style="81" customWidth="1"/>
    <col min="2204" max="2204" width="4.109375" style="81" customWidth="1"/>
    <col min="2205" max="2205" width="5.33203125" style="81" customWidth="1"/>
    <col min="2206" max="2206" width="13.44140625" style="81" customWidth="1"/>
    <col min="2207" max="2207" width="12.88671875" style="81" customWidth="1"/>
    <col min="2208" max="2208" width="13.109375" style="81" customWidth="1"/>
    <col min="2209" max="2209" width="13" style="81" customWidth="1"/>
    <col min="2210" max="2210" width="26.33203125" style="81" customWidth="1"/>
    <col min="2211" max="2211" width="22" style="81" customWidth="1"/>
    <col min="2212" max="2212" width="12.33203125" style="81" customWidth="1"/>
    <col min="2213" max="2213" width="11.109375" style="81" customWidth="1"/>
    <col min="2214" max="2454" width="9" style="81"/>
    <col min="2455" max="2455" width="3.109375" style="81" customWidth="1"/>
    <col min="2456" max="2456" width="4.44140625" style="81" customWidth="1"/>
    <col min="2457" max="2457" width="4.33203125" style="81" customWidth="1"/>
    <col min="2458" max="2458" width="6" style="81" customWidth="1"/>
    <col min="2459" max="2459" width="4.44140625" style="81" customWidth="1"/>
    <col min="2460" max="2460" width="4.109375" style="81" customWidth="1"/>
    <col min="2461" max="2461" width="5.33203125" style="81" customWidth="1"/>
    <col min="2462" max="2462" width="13.44140625" style="81" customWidth="1"/>
    <col min="2463" max="2463" width="12.88671875" style="81" customWidth="1"/>
    <col min="2464" max="2464" width="13.109375" style="81" customWidth="1"/>
    <col min="2465" max="2465" width="13" style="81" customWidth="1"/>
    <col min="2466" max="2466" width="26.33203125" style="81" customWidth="1"/>
    <col min="2467" max="2467" width="22" style="81" customWidth="1"/>
    <col min="2468" max="2468" width="12.33203125" style="81" customWidth="1"/>
    <col min="2469" max="2469" width="11.109375" style="81" customWidth="1"/>
    <col min="2470" max="2710" width="9" style="81"/>
    <col min="2711" max="2711" width="3.109375" style="81" customWidth="1"/>
    <col min="2712" max="2712" width="4.44140625" style="81" customWidth="1"/>
    <col min="2713" max="2713" width="4.33203125" style="81" customWidth="1"/>
    <col min="2714" max="2714" width="6" style="81" customWidth="1"/>
    <col min="2715" max="2715" width="4.44140625" style="81" customWidth="1"/>
    <col min="2716" max="2716" width="4.109375" style="81" customWidth="1"/>
    <col min="2717" max="2717" width="5.33203125" style="81" customWidth="1"/>
    <col min="2718" max="2718" width="13.44140625" style="81" customWidth="1"/>
    <col min="2719" max="2719" width="12.88671875" style="81" customWidth="1"/>
    <col min="2720" max="2720" width="13.109375" style="81" customWidth="1"/>
    <col min="2721" max="2721" width="13" style="81" customWidth="1"/>
    <col min="2722" max="2722" width="26.33203125" style="81" customWidth="1"/>
    <col min="2723" max="2723" width="22" style="81" customWidth="1"/>
    <col min="2724" max="2724" width="12.33203125" style="81" customWidth="1"/>
    <col min="2725" max="2725" width="11.109375" style="81" customWidth="1"/>
    <col min="2726" max="2966" width="9" style="81"/>
    <col min="2967" max="2967" width="3.109375" style="81" customWidth="1"/>
    <col min="2968" max="2968" width="4.44140625" style="81" customWidth="1"/>
    <col min="2969" max="2969" width="4.33203125" style="81" customWidth="1"/>
    <col min="2970" max="2970" width="6" style="81" customWidth="1"/>
    <col min="2971" max="2971" width="4.44140625" style="81" customWidth="1"/>
    <col min="2972" max="2972" width="4.109375" style="81" customWidth="1"/>
    <col min="2973" max="2973" width="5.33203125" style="81" customWidth="1"/>
    <col min="2974" max="2974" width="13.44140625" style="81" customWidth="1"/>
    <col min="2975" max="2975" width="12.88671875" style="81" customWidth="1"/>
    <col min="2976" max="2976" width="13.109375" style="81" customWidth="1"/>
    <col min="2977" max="2977" width="13" style="81" customWidth="1"/>
    <col min="2978" max="2978" width="26.33203125" style="81" customWidth="1"/>
    <col min="2979" max="2979" width="22" style="81" customWidth="1"/>
    <col min="2980" max="2980" width="12.33203125" style="81" customWidth="1"/>
    <col min="2981" max="2981" width="11.109375" style="81" customWidth="1"/>
    <col min="2982" max="3222" width="9" style="81"/>
    <col min="3223" max="3223" width="3.109375" style="81" customWidth="1"/>
    <col min="3224" max="3224" width="4.44140625" style="81" customWidth="1"/>
    <col min="3225" max="3225" width="4.33203125" style="81" customWidth="1"/>
    <col min="3226" max="3226" width="6" style="81" customWidth="1"/>
    <col min="3227" max="3227" width="4.44140625" style="81" customWidth="1"/>
    <col min="3228" max="3228" width="4.109375" style="81" customWidth="1"/>
    <col min="3229" max="3229" width="5.33203125" style="81" customWidth="1"/>
    <col min="3230" max="3230" width="13.44140625" style="81" customWidth="1"/>
    <col min="3231" max="3231" width="12.88671875" style="81" customWidth="1"/>
    <col min="3232" max="3232" width="13.109375" style="81" customWidth="1"/>
    <col min="3233" max="3233" width="13" style="81" customWidth="1"/>
    <col min="3234" max="3234" width="26.33203125" style="81" customWidth="1"/>
    <col min="3235" max="3235" width="22" style="81" customWidth="1"/>
    <col min="3236" max="3236" width="12.33203125" style="81" customWidth="1"/>
    <col min="3237" max="3237" width="11.109375" style="81" customWidth="1"/>
    <col min="3238" max="3478" width="9" style="81"/>
    <col min="3479" max="3479" width="3.109375" style="81" customWidth="1"/>
    <col min="3480" max="3480" width="4.44140625" style="81" customWidth="1"/>
    <col min="3481" max="3481" width="4.33203125" style="81" customWidth="1"/>
    <col min="3482" max="3482" width="6" style="81" customWidth="1"/>
    <col min="3483" max="3483" width="4.44140625" style="81" customWidth="1"/>
    <col min="3484" max="3484" width="4.109375" style="81" customWidth="1"/>
    <col min="3485" max="3485" width="5.33203125" style="81" customWidth="1"/>
    <col min="3486" max="3486" width="13.44140625" style="81" customWidth="1"/>
    <col min="3487" max="3487" width="12.88671875" style="81" customWidth="1"/>
    <col min="3488" max="3488" width="13.109375" style="81" customWidth="1"/>
    <col min="3489" max="3489" width="13" style="81" customWidth="1"/>
    <col min="3490" max="3490" width="26.33203125" style="81" customWidth="1"/>
    <col min="3491" max="3491" width="22" style="81" customWidth="1"/>
    <col min="3492" max="3492" width="12.33203125" style="81" customWidth="1"/>
    <col min="3493" max="3493" width="11.109375" style="81" customWidth="1"/>
    <col min="3494" max="3734" width="9" style="81"/>
    <col min="3735" max="3735" width="3.109375" style="81" customWidth="1"/>
    <col min="3736" max="3736" width="4.44140625" style="81" customWidth="1"/>
    <col min="3737" max="3737" width="4.33203125" style="81" customWidth="1"/>
    <col min="3738" max="3738" width="6" style="81" customWidth="1"/>
    <col min="3739" max="3739" width="4.44140625" style="81" customWidth="1"/>
    <col min="3740" max="3740" width="4.109375" style="81" customWidth="1"/>
    <col min="3741" max="3741" width="5.33203125" style="81" customWidth="1"/>
    <col min="3742" max="3742" width="13.44140625" style="81" customWidth="1"/>
    <col min="3743" max="3743" width="12.88671875" style="81" customWidth="1"/>
    <col min="3744" max="3744" width="13.109375" style="81" customWidth="1"/>
    <col min="3745" max="3745" width="13" style="81" customWidth="1"/>
    <col min="3746" max="3746" width="26.33203125" style="81" customWidth="1"/>
    <col min="3747" max="3747" width="22" style="81" customWidth="1"/>
    <col min="3748" max="3748" width="12.33203125" style="81" customWidth="1"/>
    <col min="3749" max="3749" width="11.109375" style="81" customWidth="1"/>
    <col min="3750" max="3990" width="9" style="81"/>
    <col min="3991" max="3991" width="3.109375" style="81" customWidth="1"/>
    <col min="3992" max="3992" width="4.44140625" style="81" customWidth="1"/>
    <col min="3993" max="3993" width="4.33203125" style="81" customWidth="1"/>
    <col min="3994" max="3994" width="6" style="81" customWidth="1"/>
    <col min="3995" max="3995" width="4.44140625" style="81" customWidth="1"/>
    <col min="3996" max="3996" width="4.109375" style="81" customWidth="1"/>
    <col min="3997" max="3997" width="5.33203125" style="81" customWidth="1"/>
    <col min="3998" max="3998" width="13.44140625" style="81" customWidth="1"/>
    <col min="3999" max="3999" width="12.88671875" style="81" customWidth="1"/>
    <col min="4000" max="4000" width="13.109375" style="81" customWidth="1"/>
    <col min="4001" max="4001" width="13" style="81" customWidth="1"/>
    <col min="4002" max="4002" width="26.33203125" style="81" customWidth="1"/>
    <col min="4003" max="4003" width="22" style="81" customWidth="1"/>
    <col min="4004" max="4004" width="12.33203125" style="81" customWidth="1"/>
    <col min="4005" max="4005" width="11.109375" style="81" customWidth="1"/>
    <col min="4006" max="4246" width="9" style="81"/>
    <col min="4247" max="4247" width="3.109375" style="81" customWidth="1"/>
    <col min="4248" max="4248" width="4.44140625" style="81" customWidth="1"/>
    <col min="4249" max="4249" width="4.33203125" style="81" customWidth="1"/>
    <col min="4250" max="4250" width="6" style="81" customWidth="1"/>
    <col min="4251" max="4251" width="4.44140625" style="81" customWidth="1"/>
    <col min="4252" max="4252" width="4.109375" style="81" customWidth="1"/>
    <col min="4253" max="4253" width="5.33203125" style="81" customWidth="1"/>
    <col min="4254" max="4254" width="13.44140625" style="81" customWidth="1"/>
    <col min="4255" max="4255" width="12.88671875" style="81" customWidth="1"/>
    <col min="4256" max="4256" width="13.109375" style="81" customWidth="1"/>
    <col min="4257" max="4257" width="13" style="81" customWidth="1"/>
    <col min="4258" max="4258" width="26.33203125" style="81" customWidth="1"/>
    <col min="4259" max="4259" width="22" style="81" customWidth="1"/>
    <col min="4260" max="4260" width="12.33203125" style="81" customWidth="1"/>
    <col min="4261" max="4261" width="11.109375" style="81" customWidth="1"/>
    <col min="4262" max="4502" width="9" style="81"/>
    <col min="4503" max="4503" width="3.109375" style="81" customWidth="1"/>
    <col min="4504" max="4504" width="4.44140625" style="81" customWidth="1"/>
    <col min="4505" max="4505" width="4.33203125" style="81" customWidth="1"/>
    <col min="4506" max="4506" width="6" style="81" customWidth="1"/>
    <col min="4507" max="4507" width="4.44140625" style="81" customWidth="1"/>
    <col min="4508" max="4508" width="4.109375" style="81" customWidth="1"/>
    <col min="4509" max="4509" width="5.33203125" style="81" customWidth="1"/>
    <col min="4510" max="4510" width="13.44140625" style="81" customWidth="1"/>
    <col min="4511" max="4511" width="12.88671875" style="81" customWidth="1"/>
    <col min="4512" max="4512" width="13.109375" style="81" customWidth="1"/>
    <col min="4513" max="4513" width="13" style="81" customWidth="1"/>
    <col min="4514" max="4514" width="26.33203125" style="81" customWidth="1"/>
    <col min="4515" max="4515" width="22" style="81" customWidth="1"/>
    <col min="4516" max="4516" width="12.33203125" style="81" customWidth="1"/>
    <col min="4517" max="4517" width="11.109375" style="81" customWidth="1"/>
    <col min="4518" max="4758" width="9" style="81"/>
    <col min="4759" max="4759" width="3.109375" style="81" customWidth="1"/>
    <col min="4760" max="4760" width="4.44140625" style="81" customWidth="1"/>
    <col min="4761" max="4761" width="4.33203125" style="81" customWidth="1"/>
    <col min="4762" max="4762" width="6" style="81" customWidth="1"/>
    <col min="4763" max="4763" width="4.44140625" style="81" customWidth="1"/>
    <col min="4764" max="4764" width="4.109375" style="81" customWidth="1"/>
    <col min="4765" max="4765" width="5.33203125" style="81" customWidth="1"/>
    <col min="4766" max="4766" width="13.44140625" style="81" customWidth="1"/>
    <col min="4767" max="4767" width="12.88671875" style="81" customWidth="1"/>
    <col min="4768" max="4768" width="13.109375" style="81" customWidth="1"/>
    <col min="4769" max="4769" width="13" style="81" customWidth="1"/>
    <col min="4770" max="4770" width="26.33203125" style="81" customWidth="1"/>
    <col min="4771" max="4771" width="22" style="81" customWidth="1"/>
    <col min="4772" max="4772" width="12.33203125" style="81" customWidth="1"/>
    <col min="4773" max="4773" width="11.109375" style="81" customWidth="1"/>
    <col min="4774" max="5014" width="9" style="81"/>
    <col min="5015" max="5015" width="3.109375" style="81" customWidth="1"/>
    <col min="5016" max="5016" width="4.44140625" style="81" customWidth="1"/>
    <col min="5017" max="5017" width="4.33203125" style="81" customWidth="1"/>
    <col min="5018" max="5018" width="6" style="81" customWidth="1"/>
    <col min="5019" max="5019" width="4.44140625" style="81" customWidth="1"/>
    <col min="5020" max="5020" width="4.109375" style="81" customWidth="1"/>
    <col min="5021" max="5021" width="5.33203125" style="81" customWidth="1"/>
    <col min="5022" max="5022" width="13.44140625" style="81" customWidth="1"/>
    <col min="5023" max="5023" width="12.88671875" style="81" customWidth="1"/>
    <col min="5024" max="5024" width="13.109375" style="81" customWidth="1"/>
    <col min="5025" max="5025" width="13" style="81" customWidth="1"/>
    <col min="5026" max="5026" width="26.33203125" style="81" customWidth="1"/>
    <col min="5027" max="5027" width="22" style="81" customWidth="1"/>
    <col min="5028" max="5028" width="12.33203125" style="81" customWidth="1"/>
    <col min="5029" max="5029" width="11.109375" style="81" customWidth="1"/>
    <col min="5030" max="5270" width="9" style="81"/>
    <col min="5271" max="5271" width="3.109375" style="81" customWidth="1"/>
    <col min="5272" max="5272" width="4.44140625" style="81" customWidth="1"/>
    <col min="5273" max="5273" width="4.33203125" style="81" customWidth="1"/>
    <col min="5274" max="5274" width="6" style="81" customWidth="1"/>
    <col min="5275" max="5275" width="4.44140625" style="81" customWidth="1"/>
    <col min="5276" max="5276" width="4.109375" style="81" customWidth="1"/>
    <col min="5277" max="5277" width="5.33203125" style="81" customWidth="1"/>
    <col min="5278" max="5278" width="13.44140625" style="81" customWidth="1"/>
    <col min="5279" max="5279" width="12.88671875" style="81" customWidth="1"/>
    <col min="5280" max="5280" width="13.109375" style="81" customWidth="1"/>
    <col min="5281" max="5281" width="13" style="81" customWidth="1"/>
    <col min="5282" max="5282" width="26.33203125" style="81" customWidth="1"/>
    <col min="5283" max="5283" width="22" style="81" customWidth="1"/>
    <col min="5284" max="5284" width="12.33203125" style="81" customWidth="1"/>
    <col min="5285" max="5285" width="11.109375" style="81" customWidth="1"/>
    <col min="5286" max="5526" width="9" style="81"/>
    <col min="5527" max="5527" width="3.109375" style="81" customWidth="1"/>
    <col min="5528" max="5528" width="4.44140625" style="81" customWidth="1"/>
    <col min="5529" max="5529" width="4.33203125" style="81" customWidth="1"/>
    <col min="5530" max="5530" width="6" style="81" customWidth="1"/>
    <col min="5531" max="5531" width="4.44140625" style="81" customWidth="1"/>
    <col min="5532" max="5532" width="4.109375" style="81" customWidth="1"/>
    <col min="5533" max="5533" width="5.33203125" style="81" customWidth="1"/>
    <col min="5534" max="5534" width="13.44140625" style="81" customWidth="1"/>
    <col min="5535" max="5535" width="12.88671875" style="81" customWidth="1"/>
    <col min="5536" max="5536" width="13.109375" style="81" customWidth="1"/>
    <col min="5537" max="5537" width="13" style="81" customWidth="1"/>
    <col min="5538" max="5538" width="26.33203125" style="81" customWidth="1"/>
    <col min="5539" max="5539" width="22" style="81" customWidth="1"/>
    <col min="5540" max="5540" width="12.33203125" style="81" customWidth="1"/>
    <col min="5541" max="5541" width="11.109375" style="81" customWidth="1"/>
    <col min="5542" max="5782" width="9" style="81"/>
    <col min="5783" max="5783" width="3.109375" style="81" customWidth="1"/>
    <col min="5784" max="5784" width="4.44140625" style="81" customWidth="1"/>
    <col min="5785" max="5785" width="4.33203125" style="81" customWidth="1"/>
    <col min="5786" max="5786" width="6" style="81" customWidth="1"/>
    <col min="5787" max="5787" width="4.44140625" style="81" customWidth="1"/>
    <col min="5788" max="5788" width="4.109375" style="81" customWidth="1"/>
    <col min="5789" max="5789" width="5.33203125" style="81" customWidth="1"/>
    <col min="5790" max="5790" width="13.44140625" style="81" customWidth="1"/>
    <col min="5791" max="5791" width="12.88671875" style="81" customWidth="1"/>
    <col min="5792" max="5792" width="13.109375" style="81" customWidth="1"/>
    <col min="5793" max="5793" width="13" style="81" customWidth="1"/>
    <col min="5794" max="5794" width="26.33203125" style="81" customWidth="1"/>
    <col min="5795" max="5795" width="22" style="81" customWidth="1"/>
    <col min="5796" max="5796" width="12.33203125" style="81" customWidth="1"/>
    <col min="5797" max="5797" width="11.109375" style="81" customWidth="1"/>
    <col min="5798" max="6038" width="9" style="81"/>
    <col min="6039" max="6039" width="3.109375" style="81" customWidth="1"/>
    <col min="6040" max="6040" width="4.44140625" style="81" customWidth="1"/>
    <col min="6041" max="6041" width="4.33203125" style="81" customWidth="1"/>
    <col min="6042" max="6042" width="6" style="81" customWidth="1"/>
    <col min="6043" max="6043" width="4.44140625" style="81" customWidth="1"/>
    <col min="6044" max="6044" width="4.109375" style="81" customWidth="1"/>
    <col min="6045" max="6045" width="5.33203125" style="81" customWidth="1"/>
    <col min="6046" max="6046" width="13.44140625" style="81" customWidth="1"/>
    <col min="6047" max="6047" width="12.88671875" style="81" customWidth="1"/>
    <col min="6048" max="6048" width="13.109375" style="81" customWidth="1"/>
    <col min="6049" max="6049" width="13" style="81" customWidth="1"/>
    <col min="6050" max="6050" width="26.33203125" style="81" customWidth="1"/>
    <col min="6051" max="6051" width="22" style="81" customWidth="1"/>
    <col min="6052" max="6052" width="12.33203125" style="81" customWidth="1"/>
    <col min="6053" max="6053" width="11.109375" style="81" customWidth="1"/>
    <col min="6054" max="6294" width="9" style="81"/>
    <col min="6295" max="6295" width="3.109375" style="81" customWidth="1"/>
    <col min="6296" max="6296" width="4.44140625" style="81" customWidth="1"/>
    <col min="6297" max="6297" width="4.33203125" style="81" customWidth="1"/>
    <col min="6298" max="6298" width="6" style="81" customWidth="1"/>
    <col min="6299" max="6299" width="4.44140625" style="81" customWidth="1"/>
    <col min="6300" max="6300" width="4.109375" style="81" customWidth="1"/>
    <col min="6301" max="6301" width="5.33203125" style="81" customWidth="1"/>
    <col min="6302" max="6302" width="13.44140625" style="81" customWidth="1"/>
    <col min="6303" max="6303" width="12.88671875" style="81" customWidth="1"/>
    <col min="6304" max="6304" width="13.109375" style="81" customWidth="1"/>
    <col min="6305" max="6305" width="13" style="81" customWidth="1"/>
    <col min="6306" max="6306" width="26.33203125" style="81" customWidth="1"/>
    <col min="6307" max="6307" width="22" style="81" customWidth="1"/>
    <col min="6308" max="6308" width="12.33203125" style="81" customWidth="1"/>
    <col min="6309" max="6309" width="11.109375" style="81" customWidth="1"/>
    <col min="6310" max="6550" width="9" style="81"/>
    <col min="6551" max="6551" width="3.109375" style="81" customWidth="1"/>
    <col min="6552" max="6552" width="4.44140625" style="81" customWidth="1"/>
    <col min="6553" max="6553" width="4.33203125" style="81" customWidth="1"/>
    <col min="6554" max="6554" width="6" style="81" customWidth="1"/>
    <col min="6555" max="6555" width="4.44140625" style="81" customWidth="1"/>
    <col min="6556" max="6556" width="4.109375" style="81" customWidth="1"/>
    <col min="6557" max="6557" width="5.33203125" style="81" customWidth="1"/>
    <col min="6558" max="6558" width="13.44140625" style="81" customWidth="1"/>
    <col min="6559" max="6559" width="12.88671875" style="81" customWidth="1"/>
    <col min="6560" max="6560" width="13.109375" style="81" customWidth="1"/>
    <col min="6561" max="6561" width="13" style="81" customWidth="1"/>
    <col min="6562" max="6562" width="26.33203125" style="81" customWidth="1"/>
    <col min="6563" max="6563" width="22" style="81" customWidth="1"/>
    <col min="6564" max="6564" width="12.33203125" style="81" customWidth="1"/>
    <col min="6565" max="6565" width="11.109375" style="81" customWidth="1"/>
    <col min="6566" max="6806" width="9" style="81"/>
    <col min="6807" max="6807" width="3.109375" style="81" customWidth="1"/>
    <col min="6808" max="6808" width="4.44140625" style="81" customWidth="1"/>
    <col min="6809" max="6809" width="4.33203125" style="81" customWidth="1"/>
    <col min="6810" max="6810" width="6" style="81" customWidth="1"/>
    <col min="6811" max="6811" width="4.44140625" style="81" customWidth="1"/>
    <col min="6812" max="6812" width="4.109375" style="81" customWidth="1"/>
    <col min="6813" max="6813" width="5.33203125" style="81" customWidth="1"/>
    <col min="6814" max="6814" width="13.44140625" style="81" customWidth="1"/>
    <col min="6815" max="6815" width="12.88671875" style="81" customWidth="1"/>
    <col min="6816" max="6816" width="13.109375" style="81" customWidth="1"/>
    <col min="6817" max="6817" width="13" style="81" customWidth="1"/>
    <col min="6818" max="6818" width="26.33203125" style="81" customWidth="1"/>
    <col min="6819" max="6819" width="22" style="81" customWidth="1"/>
    <col min="6820" max="6820" width="12.33203125" style="81" customWidth="1"/>
    <col min="6821" max="6821" width="11.109375" style="81" customWidth="1"/>
    <col min="6822" max="7062" width="9" style="81"/>
    <col min="7063" max="7063" width="3.109375" style="81" customWidth="1"/>
    <col min="7064" max="7064" width="4.44140625" style="81" customWidth="1"/>
    <col min="7065" max="7065" width="4.33203125" style="81" customWidth="1"/>
    <col min="7066" max="7066" width="6" style="81" customWidth="1"/>
    <col min="7067" max="7067" width="4.44140625" style="81" customWidth="1"/>
    <col min="7068" max="7068" width="4.109375" style="81" customWidth="1"/>
    <col min="7069" max="7069" width="5.33203125" style="81" customWidth="1"/>
    <col min="7070" max="7070" width="13.44140625" style="81" customWidth="1"/>
    <col min="7071" max="7071" width="12.88671875" style="81" customWidth="1"/>
    <col min="7072" max="7072" width="13.109375" style="81" customWidth="1"/>
    <col min="7073" max="7073" width="13" style="81" customWidth="1"/>
    <col min="7074" max="7074" width="26.33203125" style="81" customWidth="1"/>
    <col min="7075" max="7075" width="22" style="81" customWidth="1"/>
    <col min="7076" max="7076" width="12.33203125" style="81" customWidth="1"/>
    <col min="7077" max="7077" width="11.109375" style="81" customWidth="1"/>
    <col min="7078" max="7318" width="9" style="81"/>
    <col min="7319" max="7319" width="3.109375" style="81" customWidth="1"/>
    <col min="7320" max="7320" width="4.44140625" style="81" customWidth="1"/>
    <col min="7321" max="7321" width="4.33203125" style="81" customWidth="1"/>
    <col min="7322" max="7322" width="6" style="81" customWidth="1"/>
    <col min="7323" max="7323" width="4.44140625" style="81" customWidth="1"/>
    <col min="7324" max="7324" width="4.109375" style="81" customWidth="1"/>
    <col min="7325" max="7325" width="5.33203125" style="81" customWidth="1"/>
    <col min="7326" max="7326" width="13.44140625" style="81" customWidth="1"/>
    <col min="7327" max="7327" width="12.88671875" style="81" customWidth="1"/>
    <col min="7328" max="7328" width="13.109375" style="81" customWidth="1"/>
    <col min="7329" max="7329" width="13" style="81" customWidth="1"/>
    <col min="7330" max="7330" width="26.33203125" style="81" customWidth="1"/>
    <col min="7331" max="7331" width="22" style="81" customWidth="1"/>
    <col min="7332" max="7332" width="12.33203125" style="81" customWidth="1"/>
    <col min="7333" max="7333" width="11.109375" style="81" customWidth="1"/>
    <col min="7334" max="7574" width="9" style="81"/>
    <col min="7575" max="7575" width="3.109375" style="81" customWidth="1"/>
    <col min="7576" max="7576" width="4.44140625" style="81" customWidth="1"/>
    <col min="7577" max="7577" width="4.33203125" style="81" customWidth="1"/>
    <col min="7578" max="7578" width="6" style="81" customWidth="1"/>
    <col min="7579" max="7579" width="4.44140625" style="81" customWidth="1"/>
    <col min="7580" max="7580" width="4.109375" style="81" customWidth="1"/>
    <col min="7581" max="7581" width="5.33203125" style="81" customWidth="1"/>
    <col min="7582" max="7582" width="13.44140625" style="81" customWidth="1"/>
    <col min="7583" max="7583" width="12.88671875" style="81" customWidth="1"/>
    <col min="7584" max="7584" width="13.109375" style="81" customWidth="1"/>
    <col min="7585" max="7585" width="13" style="81" customWidth="1"/>
    <col min="7586" max="7586" width="26.33203125" style="81" customWidth="1"/>
    <col min="7587" max="7587" width="22" style="81" customWidth="1"/>
    <col min="7588" max="7588" width="12.33203125" style="81" customWidth="1"/>
    <col min="7589" max="7589" width="11.109375" style="81" customWidth="1"/>
    <col min="7590" max="7830" width="9" style="81"/>
    <col min="7831" max="7831" width="3.109375" style="81" customWidth="1"/>
    <col min="7832" max="7832" width="4.44140625" style="81" customWidth="1"/>
    <col min="7833" max="7833" width="4.33203125" style="81" customWidth="1"/>
    <col min="7834" max="7834" width="6" style="81" customWidth="1"/>
    <col min="7835" max="7835" width="4.44140625" style="81" customWidth="1"/>
    <col min="7836" max="7836" width="4.109375" style="81" customWidth="1"/>
    <col min="7837" max="7837" width="5.33203125" style="81" customWidth="1"/>
    <col min="7838" max="7838" width="13.44140625" style="81" customWidth="1"/>
    <col min="7839" max="7839" width="12.88671875" style="81" customWidth="1"/>
    <col min="7840" max="7840" width="13.109375" style="81" customWidth="1"/>
    <col min="7841" max="7841" width="13" style="81" customWidth="1"/>
    <col min="7842" max="7842" width="26.33203125" style="81" customWidth="1"/>
    <col min="7843" max="7843" width="22" style="81" customWidth="1"/>
    <col min="7844" max="7844" width="12.33203125" style="81" customWidth="1"/>
    <col min="7845" max="7845" width="11.109375" style="81" customWidth="1"/>
    <col min="7846" max="8086" width="9" style="81"/>
    <col min="8087" max="8087" width="3.109375" style="81" customWidth="1"/>
    <col min="8088" max="8088" width="4.44140625" style="81" customWidth="1"/>
    <col min="8089" max="8089" width="4.33203125" style="81" customWidth="1"/>
    <col min="8090" max="8090" width="6" style="81" customWidth="1"/>
    <col min="8091" max="8091" width="4.44140625" style="81" customWidth="1"/>
    <col min="8092" max="8092" width="4.109375" style="81" customWidth="1"/>
    <col min="8093" max="8093" width="5.33203125" style="81" customWidth="1"/>
    <col min="8094" max="8094" width="13.44140625" style="81" customWidth="1"/>
    <col min="8095" max="8095" width="12.88671875" style="81" customWidth="1"/>
    <col min="8096" max="8096" width="13.109375" style="81" customWidth="1"/>
    <col min="8097" max="8097" width="13" style="81" customWidth="1"/>
    <col min="8098" max="8098" width="26.33203125" style="81" customWidth="1"/>
    <col min="8099" max="8099" width="22" style="81" customWidth="1"/>
    <col min="8100" max="8100" width="12.33203125" style="81" customWidth="1"/>
    <col min="8101" max="8101" width="11.109375" style="81" customWidth="1"/>
    <col min="8102" max="8342" width="9" style="81"/>
    <col min="8343" max="8343" width="3.109375" style="81" customWidth="1"/>
    <col min="8344" max="8344" width="4.44140625" style="81" customWidth="1"/>
    <col min="8345" max="8345" width="4.33203125" style="81" customWidth="1"/>
    <col min="8346" max="8346" width="6" style="81" customWidth="1"/>
    <col min="8347" max="8347" width="4.44140625" style="81" customWidth="1"/>
    <col min="8348" max="8348" width="4.109375" style="81" customWidth="1"/>
    <col min="8349" max="8349" width="5.33203125" style="81" customWidth="1"/>
    <col min="8350" max="8350" width="13.44140625" style="81" customWidth="1"/>
    <col min="8351" max="8351" width="12.88671875" style="81" customWidth="1"/>
    <col min="8352" max="8352" width="13.109375" style="81" customWidth="1"/>
    <col min="8353" max="8353" width="13" style="81" customWidth="1"/>
    <col min="8354" max="8354" width="26.33203125" style="81" customWidth="1"/>
    <col min="8355" max="8355" width="22" style="81" customWidth="1"/>
    <col min="8356" max="8356" width="12.33203125" style="81" customWidth="1"/>
    <col min="8357" max="8357" width="11.109375" style="81" customWidth="1"/>
    <col min="8358" max="8598" width="9" style="81"/>
    <col min="8599" max="8599" width="3.109375" style="81" customWidth="1"/>
    <col min="8600" max="8600" width="4.44140625" style="81" customWidth="1"/>
    <col min="8601" max="8601" width="4.33203125" style="81" customWidth="1"/>
    <col min="8602" max="8602" width="6" style="81" customWidth="1"/>
    <col min="8603" max="8603" width="4.44140625" style="81" customWidth="1"/>
    <col min="8604" max="8604" width="4.109375" style="81" customWidth="1"/>
    <col min="8605" max="8605" width="5.33203125" style="81" customWidth="1"/>
    <col min="8606" max="8606" width="13.44140625" style="81" customWidth="1"/>
    <col min="8607" max="8607" width="12.88671875" style="81" customWidth="1"/>
    <col min="8608" max="8608" width="13.109375" style="81" customWidth="1"/>
    <col min="8609" max="8609" width="13" style="81" customWidth="1"/>
    <col min="8610" max="8610" width="26.33203125" style="81" customWidth="1"/>
    <col min="8611" max="8611" width="22" style="81" customWidth="1"/>
    <col min="8612" max="8612" width="12.33203125" style="81" customWidth="1"/>
    <col min="8613" max="8613" width="11.109375" style="81" customWidth="1"/>
    <col min="8614" max="8854" width="9" style="81"/>
    <col min="8855" max="8855" width="3.109375" style="81" customWidth="1"/>
    <col min="8856" max="8856" width="4.44140625" style="81" customWidth="1"/>
    <col min="8857" max="8857" width="4.33203125" style="81" customWidth="1"/>
    <col min="8858" max="8858" width="6" style="81" customWidth="1"/>
    <col min="8859" max="8859" width="4.44140625" style="81" customWidth="1"/>
    <col min="8860" max="8860" width="4.109375" style="81" customWidth="1"/>
    <col min="8861" max="8861" width="5.33203125" style="81" customWidth="1"/>
    <col min="8862" max="8862" width="13.44140625" style="81" customWidth="1"/>
    <col min="8863" max="8863" width="12.88671875" style="81" customWidth="1"/>
    <col min="8864" max="8864" width="13.109375" style="81" customWidth="1"/>
    <col min="8865" max="8865" width="13" style="81" customWidth="1"/>
    <col min="8866" max="8866" width="26.33203125" style="81" customWidth="1"/>
    <col min="8867" max="8867" width="22" style="81" customWidth="1"/>
    <col min="8868" max="8868" width="12.33203125" style="81" customWidth="1"/>
    <col min="8869" max="8869" width="11.109375" style="81" customWidth="1"/>
    <col min="8870" max="9110" width="9" style="81"/>
    <col min="9111" max="9111" width="3.109375" style="81" customWidth="1"/>
    <col min="9112" max="9112" width="4.44140625" style="81" customWidth="1"/>
    <col min="9113" max="9113" width="4.33203125" style="81" customWidth="1"/>
    <col min="9114" max="9114" width="6" style="81" customWidth="1"/>
    <col min="9115" max="9115" width="4.44140625" style="81" customWidth="1"/>
    <col min="9116" max="9116" width="4.109375" style="81" customWidth="1"/>
    <col min="9117" max="9117" width="5.33203125" style="81" customWidth="1"/>
    <col min="9118" max="9118" width="13.44140625" style="81" customWidth="1"/>
    <col min="9119" max="9119" width="12.88671875" style="81" customWidth="1"/>
    <col min="9120" max="9120" width="13.109375" style="81" customWidth="1"/>
    <col min="9121" max="9121" width="13" style="81" customWidth="1"/>
    <col min="9122" max="9122" width="26.33203125" style="81" customWidth="1"/>
    <col min="9123" max="9123" width="22" style="81" customWidth="1"/>
    <col min="9124" max="9124" width="12.33203125" style="81" customWidth="1"/>
    <col min="9125" max="9125" width="11.109375" style="81" customWidth="1"/>
    <col min="9126" max="9366" width="9" style="81"/>
    <col min="9367" max="9367" width="3.109375" style="81" customWidth="1"/>
    <col min="9368" max="9368" width="4.44140625" style="81" customWidth="1"/>
    <col min="9369" max="9369" width="4.33203125" style="81" customWidth="1"/>
    <col min="9370" max="9370" width="6" style="81" customWidth="1"/>
    <col min="9371" max="9371" width="4.44140625" style="81" customWidth="1"/>
    <col min="9372" max="9372" width="4.109375" style="81" customWidth="1"/>
    <col min="9373" max="9373" width="5.33203125" style="81" customWidth="1"/>
    <col min="9374" max="9374" width="13.44140625" style="81" customWidth="1"/>
    <col min="9375" max="9375" width="12.88671875" style="81" customWidth="1"/>
    <col min="9376" max="9376" width="13.109375" style="81" customWidth="1"/>
    <col min="9377" max="9377" width="13" style="81" customWidth="1"/>
    <col min="9378" max="9378" width="26.33203125" style="81" customWidth="1"/>
    <col min="9379" max="9379" width="22" style="81" customWidth="1"/>
    <col min="9380" max="9380" width="12.33203125" style="81" customWidth="1"/>
    <col min="9381" max="9381" width="11.109375" style="81" customWidth="1"/>
    <col min="9382" max="9622" width="9" style="81"/>
    <col min="9623" max="9623" width="3.109375" style="81" customWidth="1"/>
    <col min="9624" max="9624" width="4.44140625" style="81" customWidth="1"/>
    <col min="9625" max="9625" width="4.33203125" style="81" customWidth="1"/>
    <col min="9626" max="9626" width="6" style="81" customWidth="1"/>
    <col min="9627" max="9627" width="4.44140625" style="81" customWidth="1"/>
    <col min="9628" max="9628" width="4.109375" style="81" customWidth="1"/>
    <col min="9629" max="9629" width="5.33203125" style="81" customWidth="1"/>
    <col min="9630" max="9630" width="13.44140625" style="81" customWidth="1"/>
    <col min="9631" max="9631" width="12.88671875" style="81" customWidth="1"/>
    <col min="9632" max="9632" width="13.109375" style="81" customWidth="1"/>
    <col min="9633" max="9633" width="13" style="81" customWidth="1"/>
    <col min="9634" max="9634" width="26.33203125" style="81" customWidth="1"/>
    <col min="9635" max="9635" width="22" style="81" customWidth="1"/>
    <col min="9636" max="9636" width="12.33203125" style="81" customWidth="1"/>
    <col min="9637" max="9637" width="11.109375" style="81" customWidth="1"/>
    <col min="9638" max="9878" width="9" style="81"/>
    <col min="9879" max="9879" width="3.109375" style="81" customWidth="1"/>
    <col min="9880" max="9880" width="4.44140625" style="81" customWidth="1"/>
    <col min="9881" max="9881" width="4.33203125" style="81" customWidth="1"/>
    <col min="9882" max="9882" width="6" style="81" customWidth="1"/>
    <col min="9883" max="9883" width="4.44140625" style="81" customWidth="1"/>
    <col min="9884" max="9884" width="4.109375" style="81" customWidth="1"/>
    <col min="9885" max="9885" width="5.33203125" style="81" customWidth="1"/>
    <col min="9886" max="9886" width="13.44140625" style="81" customWidth="1"/>
    <col min="9887" max="9887" width="12.88671875" style="81" customWidth="1"/>
    <col min="9888" max="9888" width="13.109375" style="81" customWidth="1"/>
    <col min="9889" max="9889" width="13" style="81" customWidth="1"/>
    <col min="9890" max="9890" width="26.33203125" style="81" customWidth="1"/>
    <col min="9891" max="9891" width="22" style="81" customWidth="1"/>
    <col min="9892" max="9892" width="12.33203125" style="81" customWidth="1"/>
    <col min="9893" max="9893" width="11.109375" style="81" customWidth="1"/>
    <col min="9894" max="10134" width="9" style="81"/>
    <col min="10135" max="10135" width="3.109375" style="81" customWidth="1"/>
    <col min="10136" max="10136" width="4.44140625" style="81" customWidth="1"/>
    <col min="10137" max="10137" width="4.33203125" style="81" customWidth="1"/>
    <col min="10138" max="10138" width="6" style="81" customWidth="1"/>
    <col min="10139" max="10139" width="4.44140625" style="81" customWidth="1"/>
    <col min="10140" max="10140" width="4.109375" style="81" customWidth="1"/>
    <col min="10141" max="10141" width="5.33203125" style="81" customWidth="1"/>
    <col min="10142" max="10142" width="13.44140625" style="81" customWidth="1"/>
    <col min="10143" max="10143" width="12.88671875" style="81" customWidth="1"/>
    <col min="10144" max="10144" width="13.109375" style="81" customWidth="1"/>
    <col min="10145" max="10145" width="13" style="81" customWidth="1"/>
    <col min="10146" max="10146" width="26.33203125" style="81" customWidth="1"/>
    <col min="10147" max="10147" width="22" style="81" customWidth="1"/>
    <col min="10148" max="10148" width="12.33203125" style="81" customWidth="1"/>
    <col min="10149" max="10149" width="11.109375" style="81" customWidth="1"/>
    <col min="10150" max="10390" width="9" style="81"/>
    <col min="10391" max="10391" width="3.109375" style="81" customWidth="1"/>
    <col min="10392" max="10392" width="4.44140625" style="81" customWidth="1"/>
    <col min="10393" max="10393" width="4.33203125" style="81" customWidth="1"/>
    <col min="10394" max="10394" width="6" style="81" customWidth="1"/>
    <col min="10395" max="10395" width="4.44140625" style="81" customWidth="1"/>
    <col min="10396" max="10396" width="4.109375" style="81" customWidth="1"/>
    <col min="10397" max="10397" width="5.33203125" style="81" customWidth="1"/>
    <col min="10398" max="10398" width="13.44140625" style="81" customWidth="1"/>
    <col min="10399" max="10399" width="12.88671875" style="81" customWidth="1"/>
    <col min="10400" max="10400" width="13.109375" style="81" customWidth="1"/>
    <col min="10401" max="10401" width="13" style="81" customWidth="1"/>
    <col min="10402" max="10402" width="26.33203125" style="81" customWidth="1"/>
    <col min="10403" max="10403" width="22" style="81" customWidth="1"/>
    <col min="10404" max="10404" width="12.33203125" style="81" customWidth="1"/>
    <col min="10405" max="10405" width="11.109375" style="81" customWidth="1"/>
    <col min="10406" max="10646" width="9" style="81"/>
    <col min="10647" max="10647" width="3.109375" style="81" customWidth="1"/>
    <col min="10648" max="10648" width="4.44140625" style="81" customWidth="1"/>
    <col min="10649" max="10649" width="4.33203125" style="81" customWidth="1"/>
    <col min="10650" max="10650" width="6" style="81" customWidth="1"/>
    <col min="10651" max="10651" width="4.44140625" style="81" customWidth="1"/>
    <col min="10652" max="10652" width="4.109375" style="81" customWidth="1"/>
    <col min="10653" max="10653" width="5.33203125" style="81" customWidth="1"/>
    <col min="10654" max="10654" width="13.44140625" style="81" customWidth="1"/>
    <col min="10655" max="10655" width="12.88671875" style="81" customWidth="1"/>
    <col min="10656" max="10656" width="13.109375" style="81" customWidth="1"/>
    <col min="10657" max="10657" width="13" style="81" customWidth="1"/>
    <col min="10658" max="10658" width="26.33203125" style="81" customWidth="1"/>
    <col min="10659" max="10659" width="22" style="81" customWidth="1"/>
    <col min="10660" max="10660" width="12.33203125" style="81" customWidth="1"/>
    <col min="10661" max="10661" width="11.109375" style="81" customWidth="1"/>
    <col min="10662" max="10902" width="9" style="81"/>
    <col min="10903" max="10903" width="3.109375" style="81" customWidth="1"/>
    <col min="10904" max="10904" width="4.44140625" style="81" customWidth="1"/>
    <col min="10905" max="10905" width="4.33203125" style="81" customWidth="1"/>
    <col min="10906" max="10906" width="6" style="81" customWidth="1"/>
    <col min="10907" max="10907" width="4.44140625" style="81" customWidth="1"/>
    <col min="10908" max="10908" width="4.109375" style="81" customWidth="1"/>
    <col min="10909" max="10909" width="5.33203125" style="81" customWidth="1"/>
    <col min="10910" max="10910" width="13.44140625" style="81" customWidth="1"/>
    <col min="10911" max="10911" width="12.88671875" style="81" customWidth="1"/>
    <col min="10912" max="10912" width="13.109375" style="81" customWidth="1"/>
    <col min="10913" max="10913" width="13" style="81" customWidth="1"/>
    <col min="10914" max="10914" width="26.33203125" style="81" customWidth="1"/>
    <col min="10915" max="10915" width="22" style="81" customWidth="1"/>
    <col min="10916" max="10916" width="12.33203125" style="81" customWidth="1"/>
    <col min="10917" max="10917" width="11.109375" style="81" customWidth="1"/>
    <col min="10918" max="11158" width="9" style="81"/>
    <col min="11159" max="11159" width="3.109375" style="81" customWidth="1"/>
    <col min="11160" max="11160" width="4.44140625" style="81" customWidth="1"/>
    <col min="11161" max="11161" width="4.33203125" style="81" customWidth="1"/>
    <col min="11162" max="11162" width="6" style="81" customWidth="1"/>
    <col min="11163" max="11163" width="4.44140625" style="81" customWidth="1"/>
    <col min="11164" max="11164" width="4.109375" style="81" customWidth="1"/>
    <col min="11165" max="11165" width="5.33203125" style="81" customWidth="1"/>
    <col min="11166" max="11166" width="13.44140625" style="81" customWidth="1"/>
    <col min="11167" max="11167" width="12.88671875" style="81" customWidth="1"/>
    <col min="11168" max="11168" width="13.109375" style="81" customWidth="1"/>
    <col min="11169" max="11169" width="13" style="81" customWidth="1"/>
    <col min="11170" max="11170" width="26.33203125" style="81" customWidth="1"/>
    <col min="11171" max="11171" width="22" style="81" customWidth="1"/>
    <col min="11172" max="11172" width="12.33203125" style="81" customWidth="1"/>
    <col min="11173" max="11173" width="11.109375" style="81" customWidth="1"/>
    <col min="11174" max="11414" width="9" style="81"/>
    <col min="11415" max="11415" width="3.109375" style="81" customWidth="1"/>
    <col min="11416" max="11416" width="4.44140625" style="81" customWidth="1"/>
    <col min="11417" max="11417" width="4.33203125" style="81" customWidth="1"/>
    <col min="11418" max="11418" width="6" style="81" customWidth="1"/>
    <col min="11419" max="11419" width="4.44140625" style="81" customWidth="1"/>
    <col min="11420" max="11420" width="4.109375" style="81" customWidth="1"/>
    <col min="11421" max="11421" width="5.33203125" style="81" customWidth="1"/>
    <col min="11422" max="11422" width="13.44140625" style="81" customWidth="1"/>
    <col min="11423" max="11423" width="12.88671875" style="81" customWidth="1"/>
    <col min="11424" max="11424" width="13.109375" style="81" customWidth="1"/>
    <col min="11425" max="11425" width="13" style="81" customWidth="1"/>
    <col min="11426" max="11426" width="26.33203125" style="81" customWidth="1"/>
    <col min="11427" max="11427" width="22" style="81" customWidth="1"/>
    <col min="11428" max="11428" width="12.33203125" style="81" customWidth="1"/>
    <col min="11429" max="11429" width="11.109375" style="81" customWidth="1"/>
    <col min="11430" max="11670" width="9" style="81"/>
    <col min="11671" max="11671" width="3.109375" style="81" customWidth="1"/>
    <col min="11672" max="11672" width="4.44140625" style="81" customWidth="1"/>
    <col min="11673" max="11673" width="4.33203125" style="81" customWidth="1"/>
    <col min="11674" max="11674" width="6" style="81" customWidth="1"/>
    <col min="11675" max="11675" width="4.44140625" style="81" customWidth="1"/>
    <col min="11676" max="11676" width="4.109375" style="81" customWidth="1"/>
    <col min="11677" max="11677" width="5.33203125" style="81" customWidth="1"/>
    <col min="11678" max="11678" width="13.44140625" style="81" customWidth="1"/>
    <col min="11679" max="11679" width="12.88671875" style="81" customWidth="1"/>
    <col min="11680" max="11680" width="13.109375" style="81" customWidth="1"/>
    <col min="11681" max="11681" width="13" style="81" customWidth="1"/>
    <col min="11682" max="11682" width="26.33203125" style="81" customWidth="1"/>
    <col min="11683" max="11683" width="22" style="81" customWidth="1"/>
    <col min="11684" max="11684" width="12.33203125" style="81" customWidth="1"/>
    <col min="11685" max="11685" width="11.109375" style="81" customWidth="1"/>
    <col min="11686" max="11926" width="9" style="81"/>
    <col min="11927" max="11927" width="3.109375" style="81" customWidth="1"/>
    <col min="11928" max="11928" width="4.44140625" style="81" customWidth="1"/>
    <col min="11929" max="11929" width="4.33203125" style="81" customWidth="1"/>
    <col min="11930" max="11930" width="6" style="81" customWidth="1"/>
    <col min="11931" max="11931" width="4.44140625" style="81" customWidth="1"/>
    <col min="11932" max="11932" width="4.109375" style="81" customWidth="1"/>
    <col min="11933" max="11933" width="5.33203125" style="81" customWidth="1"/>
    <col min="11934" max="11934" width="13.44140625" style="81" customWidth="1"/>
    <col min="11935" max="11935" width="12.88671875" style="81" customWidth="1"/>
    <col min="11936" max="11936" width="13.109375" style="81" customWidth="1"/>
    <col min="11937" max="11937" width="13" style="81" customWidth="1"/>
    <col min="11938" max="11938" width="26.33203125" style="81" customWidth="1"/>
    <col min="11939" max="11939" width="22" style="81" customWidth="1"/>
    <col min="11940" max="11940" width="12.33203125" style="81" customWidth="1"/>
    <col min="11941" max="11941" width="11.109375" style="81" customWidth="1"/>
    <col min="11942" max="12182" width="9" style="81"/>
    <col min="12183" max="12183" width="3.109375" style="81" customWidth="1"/>
    <col min="12184" max="12184" width="4.44140625" style="81" customWidth="1"/>
    <col min="12185" max="12185" width="4.33203125" style="81" customWidth="1"/>
    <col min="12186" max="12186" width="6" style="81" customWidth="1"/>
    <col min="12187" max="12187" width="4.44140625" style="81" customWidth="1"/>
    <col min="12188" max="12188" width="4.109375" style="81" customWidth="1"/>
    <col min="12189" max="12189" width="5.33203125" style="81" customWidth="1"/>
    <col min="12190" max="12190" width="13.44140625" style="81" customWidth="1"/>
    <col min="12191" max="12191" width="12.88671875" style="81" customWidth="1"/>
    <col min="12192" max="12192" width="13.109375" style="81" customWidth="1"/>
    <col min="12193" max="12193" width="13" style="81" customWidth="1"/>
    <col min="12194" max="12194" width="26.33203125" style="81" customWidth="1"/>
    <col min="12195" max="12195" width="22" style="81" customWidth="1"/>
    <col min="12196" max="12196" width="12.33203125" style="81" customWidth="1"/>
    <col min="12197" max="12197" width="11.109375" style="81" customWidth="1"/>
    <col min="12198" max="12438" width="9" style="81"/>
    <col min="12439" max="12439" width="3.109375" style="81" customWidth="1"/>
    <col min="12440" max="12440" width="4.44140625" style="81" customWidth="1"/>
    <col min="12441" max="12441" width="4.33203125" style="81" customWidth="1"/>
    <col min="12442" max="12442" width="6" style="81" customWidth="1"/>
    <col min="12443" max="12443" width="4.44140625" style="81" customWidth="1"/>
    <col min="12444" max="12444" width="4.109375" style="81" customWidth="1"/>
    <col min="12445" max="12445" width="5.33203125" style="81" customWidth="1"/>
    <col min="12446" max="12446" width="13.44140625" style="81" customWidth="1"/>
    <col min="12447" max="12447" width="12.88671875" style="81" customWidth="1"/>
    <col min="12448" max="12448" width="13.109375" style="81" customWidth="1"/>
    <col min="12449" max="12449" width="13" style="81" customWidth="1"/>
    <col min="12450" max="12450" width="26.33203125" style="81" customWidth="1"/>
    <col min="12451" max="12451" width="22" style="81" customWidth="1"/>
    <col min="12452" max="12452" width="12.33203125" style="81" customWidth="1"/>
    <col min="12453" max="12453" width="11.109375" style="81" customWidth="1"/>
    <col min="12454" max="12694" width="9" style="81"/>
    <col min="12695" max="12695" width="3.109375" style="81" customWidth="1"/>
    <col min="12696" max="12696" width="4.44140625" style="81" customWidth="1"/>
    <col min="12697" max="12697" width="4.33203125" style="81" customWidth="1"/>
    <col min="12698" max="12698" width="6" style="81" customWidth="1"/>
    <col min="12699" max="12699" width="4.44140625" style="81" customWidth="1"/>
    <col min="12700" max="12700" width="4.109375" style="81" customWidth="1"/>
    <col min="12701" max="12701" width="5.33203125" style="81" customWidth="1"/>
    <col min="12702" max="12702" width="13.44140625" style="81" customWidth="1"/>
    <col min="12703" max="12703" width="12.88671875" style="81" customWidth="1"/>
    <col min="12704" max="12704" width="13.109375" style="81" customWidth="1"/>
    <col min="12705" max="12705" width="13" style="81" customWidth="1"/>
    <col min="12706" max="12706" width="26.33203125" style="81" customWidth="1"/>
    <col min="12707" max="12707" width="22" style="81" customWidth="1"/>
    <col min="12708" max="12708" width="12.33203125" style="81" customWidth="1"/>
    <col min="12709" max="12709" width="11.109375" style="81" customWidth="1"/>
    <col min="12710" max="12950" width="9" style="81"/>
    <col min="12951" max="12951" width="3.109375" style="81" customWidth="1"/>
    <col min="12952" max="12952" width="4.44140625" style="81" customWidth="1"/>
    <col min="12953" max="12953" width="4.33203125" style="81" customWidth="1"/>
    <col min="12954" max="12954" width="6" style="81" customWidth="1"/>
    <col min="12955" max="12955" width="4.44140625" style="81" customWidth="1"/>
    <col min="12956" max="12956" width="4.109375" style="81" customWidth="1"/>
    <col min="12957" max="12957" width="5.33203125" style="81" customWidth="1"/>
    <col min="12958" max="12958" width="13.44140625" style="81" customWidth="1"/>
    <col min="12959" max="12959" width="12.88671875" style="81" customWidth="1"/>
    <col min="12960" max="12960" width="13.109375" style="81" customWidth="1"/>
    <col min="12961" max="12961" width="13" style="81" customWidth="1"/>
    <col min="12962" max="12962" width="26.33203125" style="81" customWidth="1"/>
    <col min="12963" max="12963" width="22" style="81" customWidth="1"/>
    <col min="12964" max="12964" width="12.33203125" style="81" customWidth="1"/>
    <col min="12965" max="12965" width="11.109375" style="81" customWidth="1"/>
    <col min="12966" max="13206" width="9" style="81"/>
    <col min="13207" max="13207" width="3.109375" style="81" customWidth="1"/>
    <col min="13208" max="13208" width="4.44140625" style="81" customWidth="1"/>
    <col min="13209" max="13209" width="4.33203125" style="81" customWidth="1"/>
    <col min="13210" max="13210" width="6" style="81" customWidth="1"/>
    <col min="13211" max="13211" width="4.44140625" style="81" customWidth="1"/>
    <col min="13212" max="13212" width="4.109375" style="81" customWidth="1"/>
    <col min="13213" max="13213" width="5.33203125" style="81" customWidth="1"/>
    <col min="13214" max="13214" width="13.44140625" style="81" customWidth="1"/>
    <col min="13215" max="13215" width="12.88671875" style="81" customWidth="1"/>
    <col min="13216" max="13216" width="13.109375" style="81" customWidth="1"/>
    <col min="13217" max="13217" width="13" style="81" customWidth="1"/>
    <col min="13218" max="13218" width="26.33203125" style="81" customWidth="1"/>
    <col min="13219" max="13219" width="22" style="81" customWidth="1"/>
    <col min="13220" max="13220" width="12.33203125" style="81" customWidth="1"/>
    <col min="13221" max="13221" width="11.109375" style="81" customWidth="1"/>
    <col min="13222" max="13462" width="9" style="81"/>
    <col min="13463" max="13463" width="3.109375" style="81" customWidth="1"/>
    <col min="13464" max="13464" width="4.44140625" style="81" customWidth="1"/>
    <col min="13465" max="13465" width="4.33203125" style="81" customWidth="1"/>
    <col min="13466" max="13466" width="6" style="81" customWidth="1"/>
    <col min="13467" max="13467" width="4.44140625" style="81" customWidth="1"/>
    <col min="13468" max="13468" width="4.109375" style="81" customWidth="1"/>
    <col min="13469" max="13469" width="5.33203125" style="81" customWidth="1"/>
    <col min="13470" max="13470" width="13.44140625" style="81" customWidth="1"/>
    <col min="13471" max="13471" width="12.88671875" style="81" customWidth="1"/>
    <col min="13472" max="13472" width="13.109375" style="81" customWidth="1"/>
    <col min="13473" max="13473" width="13" style="81" customWidth="1"/>
    <col min="13474" max="13474" width="26.33203125" style="81" customWidth="1"/>
    <col min="13475" max="13475" width="22" style="81" customWidth="1"/>
    <col min="13476" max="13476" width="12.33203125" style="81" customWidth="1"/>
    <col min="13477" max="13477" width="11.109375" style="81" customWidth="1"/>
    <col min="13478" max="13718" width="9" style="81"/>
    <col min="13719" max="13719" width="3.109375" style="81" customWidth="1"/>
    <col min="13720" max="13720" width="4.44140625" style="81" customWidth="1"/>
    <col min="13721" max="13721" width="4.33203125" style="81" customWidth="1"/>
    <col min="13722" max="13722" width="6" style="81" customWidth="1"/>
    <col min="13723" max="13723" width="4.44140625" style="81" customWidth="1"/>
    <col min="13724" max="13724" width="4.109375" style="81" customWidth="1"/>
    <col min="13725" max="13725" width="5.33203125" style="81" customWidth="1"/>
    <col min="13726" max="13726" width="13.44140625" style="81" customWidth="1"/>
    <col min="13727" max="13727" width="12.88671875" style="81" customWidth="1"/>
    <col min="13728" max="13728" width="13.109375" style="81" customWidth="1"/>
    <col min="13729" max="13729" width="13" style="81" customWidth="1"/>
    <col min="13730" max="13730" width="26.33203125" style="81" customWidth="1"/>
    <col min="13731" max="13731" width="22" style="81" customWidth="1"/>
    <col min="13732" max="13732" width="12.33203125" style="81" customWidth="1"/>
    <col min="13733" max="13733" width="11.109375" style="81" customWidth="1"/>
    <col min="13734" max="13974" width="9" style="81"/>
    <col min="13975" max="13975" width="3.109375" style="81" customWidth="1"/>
    <col min="13976" max="13976" width="4.44140625" style="81" customWidth="1"/>
    <col min="13977" max="13977" width="4.33203125" style="81" customWidth="1"/>
    <col min="13978" max="13978" width="6" style="81" customWidth="1"/>
    <col min="13979" max="13979" width="4.44140625" style="81" customWidth="1"/>
    <col min="13980" max="13980" width="4.109375" style="81" customWidth="1"/>
    <col min="13981" max="13981" width="5.33203125" style="81" customWidth="1"/>
    <col min="13982" max="13982" width="13.44140625" style="81" customWidth="1"/>
    <col min="13983" max="13983" width="12.88671875" style="81" customWidth="1"/>
    <col min="13984" max="13984" width="13.109375" style="81" customWidth="1"/>
    <col min="13985" max="13985" width="13" style="81" customWidth="1"/>
    <col min="13986" max="13986" width="26.33203125" style="81" customWidth="1"/>
    <col min="13987" max="13987" width="22" style="81" customWidth="1"/>
    <col min="13988" max="13988" width="12.33203125" style="81" customWidth="1"/>
    <col min="13989" max="13989" width="11.109375" style="81" customWidth="1"/>
    <col min="13990" max="14230" width="9" style="81"/>
    <col min="14231" max="14231" width="3.109375" style="81" customWidth="1"/>
    <col min="14232" max="14232" width="4.44140625" style="81" customWidth="1"/>
    <col min="14233" max="14233" width="4.33203125" style="81" customWidth="1"/>
    <col min="14234" max="14234" width="6" style="81" customWidth="1"/>
    <col min="14235" max="14235" width="4.44140625" style="81" customWidth="1"/>
    <col min="14236" max="14236" width="4.109375" style="81" customWidth="1"/>
    <col min="14237" max="14237" width="5.33203125" style="81" customWidth="1"/>
    <col min="14238" max="14238" width="13.44140625" style="81" customWidth="1"/>
    <col min="14239" max="14239" width="12.88671875" style="81" customWidth="1"/>
    <col min="14240" max="14240" width="13.109375" style="81" customWidth="1"/>
    <col min="14241" max="14241" width="13" style="81" customWidth="1"/>
    <col min="14242" max="14242" width="26.33203125" style="81" customWidth="1"/>
    <col min="14243" max="14243" width="22" style="81" customWidth="1"/>
    <col min="14244" max="14244" width="12.33203125" style="81" customWidth="1"/>
    <col min="14245" max="14245" width="11.109375" style="81" customWidth="1"/>
    <col min="14246" max="14486" width="9" style="81"/>
    <col min="14487" max="14487" width="3.109375" style="81" customWidth="1"/>
    <col min="14488" max="14488" width="4.44140625" style="81" customWidth="1"/>
    <col min="14489" max="14489" width="4.33203125" style="81" customWidth="1"/>
    <col min="14490" max="14490" width="6" style="81" customWidth="1"/>
    <col min="14491" max="14491" width="4.44140625" style="81" customWidth="1"/>
    <col min="14492" max="14492" width="4.109375" style="81" customWidth="1"/>
    <col min="14493" max="14493" width="5.33203125" style="81" customWidth="1"/>
    <col min="14494" max="14494" width="13.44140625" style="81" customWidth="1"/>
    <col min="14495" max="14495" width="12.88671875" style="81" customWidth="1"/>
    <col min="14496" max="14496" width="13.109375" style="81" customWidth="1"/>
    <col min="14497" max="14497" width="13" style="81" customWidth="1"/>
    <col min="14498" max="14498" width="26.33203125" style="81" customWidth="1"/>
    <col min="14499" max="14499" width="22" style="81" customWidth="1"/>
    <col min="14500" max="14500" width="12.33203125" style="81" customWidth="1"/>
    <col min="14501" max="14501" width="11.109375" style="81" customWidth="1"/>
    <col min="14502" max="14742" width="9" style="81"/>
    <col min="14743" max="14743" width="3.109375" style="81" customWidth="1"/>
    <col min="14744" max="14744" width="4.44140625" style="81" customWidth="1"/>
    <col min="14745" max="14745" width="4.33203125" style="81" customWidth="1"/>
    <col min="14746" max="14746" width="6" style="81" customWidth="1"/>
    <col min="14747" max="14747" width="4.44140625" style="81" customWidth="1"/>
    <col min="14748" max="14748" width="4.109375" style="81" customWidth="1"/>
    <col min="14749" max="14749" width="5.33203125" style="81" customWidth="1"/>
    <col min="14750" max="14750" width="13.44140625" style="81" customWidth="1"/>
    <col min="14751" max="14751" width="12.88671875" style="81" customWidth="1"/>
    <col min="14752" max="14752" width="13.109375" style="81" customWidth="1"/>
    <col min="14753" max="14753" width="13" style="81" customWidth="1"/>
    <col min="14754" max="14754" width="26.33203125" style="81" customWidth="1"/>
    <col min="14755" max="14755" width="22" style="81" customWidth="1"/>
    <col min="14756" max="14756" width="12.33203125" style="81" customWidth="1"/>
    <col min="14757" max="14757" width="11.109375" style="81" customWidth="1"/>
    <col min="14758" max="14998" width="9" style="81"/>
    <col min="14999" max="14999" width="3.109375" style="81" customWidth="1"/>
    <col min="15000" max="15000" width="4.44140625" style="81" customWidth="1"/>
    <col min="15001" max="15001" width="4.33203125" style="81" customWidth="1"/>
    <col min="15002" max="15002" width="6" style="81" customWidth="1"/>
    <col min="15003" max="15003" width="4.44140625" style="81" customWidth="1"/>
    <col min="15004" max="15004" width="4.109375" style="81" customWidth="1"/>
    <col min="15005" max="15005" width="5.33203125" style="81" customWidth="1"/>
    <col min="15006" max="15006" width="13.44140625" style="81" customWidth="1"/>
    <col min="15007" max="15007" width="12.88671875" style="81" customWidth="1"/>
    <col min="15008" max="15008" width="13.109375" style="81" customWidth="1"/>
    <col min="15009" max="15009" width="13" style="81" customWidth="1"/>
    <col min="15010" max="15010" width="26.33203125" style="81" customWidth="1"/>
    <col min="15011" max="15011" width="22" style="81" customWidth="1"/>
    <col min="15012" max="15012" width="12.33203125" style="81" customWidth="1"/>
    <col min="15013" max="15013" width="11.109375" style="81" customWidth="1"/>
    <col min="15014" max="15254" width="9" style="81"/>
    <col min="15255" max="15255" width="3.109375" style="81" customWidth="1"/>
    <col min="15256" max="15256" width="4.44140625" style="81" customWidth="1"/>
    <col min="15257" max="15257" width="4.33203125" style="81" customWidth="1"/>
    <col min="15258" max="15258" width="6" style="81" customWidth="1"/>
    <col min="15259" max="15259" width="4.44140625" style="81" customWidth="1"/>
    <col min="15260" max="15260" width="4.109375" style="81" customWidth="1"/>
    <col min="15261" max="15261" width="5.33203125" style="81" customWidth="1"/>
    <col min="15262" max="15262" width="13.44140625" style="81" customWidth="1"/>
    <col min="15263" max="15263" width="12.88671875" style="81" customWidth="1"/>
    <col min="15264" max="15264" width="13.109375" style="81" customWidth="1"/>
    <col min="15265" max="15265" width="13" style="81" customWidth="1"/>
    <col min="15266" max="15266" width="26.33203125" style="81" customWidth="1"/>
    <col min="15267" max="15267" width="22" style="81" customWidth="1"/>
    <col min="15268" max="15268" width="12.33203125" style="81" customWidth="1"/>
    <col min="15269" max="15269" width="11.109375" style="81" customWidth="1"/>
    <col min="15270" max="15510" width="9" style="81"/>
    <col min="15511" max="15511" width="3.109375" style="81" customWidth="1"/>
    <col min="15512" max="15512" width="4.44140625" style="81" customWidth="1"/>
    <col min="15513" max="15513" width="4.33203125" style="81" customWidth="1"/>
    <col min="15514" max="15514" width="6" style="81" customWidth="1"/>
    <col min="15515" max="15515" width="4.44140625" style="81" customWidth="1"/>
    <col min="15516" max="15516" width="4.109375" style="81" customWidth="1"/>
    <col min="15517" max="15517" width="5.33203125" style="81" customWidth="1"/>
    <col min="15518" max="15518" width="13.44140625" style="81" customWidth="1"/>
    <col min="15519" max="15519" width="12.88671875" style="81" customWidth="1"/>
    <col min="15520" max="15520" width="13.109375" style="81" customWidth="1"/>
    <col min="15521" max="15521" width="13" style="81" customWidth="1"/>
    <col min="15522" max="15522" width="26.33203125" style="81" customWidth="1"/>
    <col min="15523" max="15523" width="22" style="81" customWidth="1"/>
    <col min="15524" max="15524" width="12.33203125" style="81" customWidth="1"/>
    <col min="15525" max="15525" width="11.109375" style="81" customWidth="1"/>
    <col min="15526" max="15766" width="9" style="81"/>
    <col min="15767" max="15767" width="3.109375" style="81" customWidth="1"/>
    <col min="15768" max="15768" width="4.44140625" style="81" customWidth="1"/>
    <col min="15769" max="15769" width="4.33203125" style="81" customWidth="1"/>
    <col min="15770" max="15770" width="6" style="81" customWidth="1"/>
    <col min="15771" max="15771" width="4.44140625" style="81" customWidth="1"/>
    <col min="15772" max="15772" width="4.109375" style="81" customWidth="1"/>
    <col min="15773" max="15773" width="5.33203125" style="81" customWidth="1"/>
    <col min="15774" max="15774" width="13.44140625" style="81" customWidth="1"/>
    <col min="15775" max="15775" width="12.88671875" style="81" customWidth="1"/>
    <col min="15776" max="15776" width="13.109375" style="81" customWidth="1"/>
    <col min="15777" max="15777" width="13" style="81" customWidth="1"/>
    <col min="15778" max="15778" width="26.33203125" style="81" customWidth="1"/>
    <col min="15779" max="15779" width="22" style="81" customWidth="1"/>
    <col min="15780" max="15780" width="12.33203125" style="81" customWidth="1"/>
    <col min="15781" max="15781" width="11.109375" style="81" customWidth="1"/>
    <col min="15782" max="16022" width="9" style="81"/>
    <col min="16023" max="16023" width="3.109375" style="81" customWidth="1"/>
    <col min="16024" max="16024" width="4.44140625" style="81" customWidth="1"/>
    <col min="16025" max="16025" width="4.33203125" style="81" customWidth="1"/>
    <col min="16026" max="16026" width="6" style="81" customWidth="1"/>
    <col min="16027" max="16027" width="4.44140625" style="81" customWidth="1"/>
    <col min="16028" max="16028" width="4.109375" style="81" customWidth="1"/>
    <col min="16029" max="16029" width="5.33203125" style="81" customWidth="1"/>
    <col min="16030" max="16030" width="13.44140625" style="81" customWidth="1"/>
    <col min="16031" max="16031" width="12.88671875" style="81" customWidth="1"/>
    <col min="16032" max="16032" width="13.109375" style="81" customWidth="1"/>
    <col min="16033" max="16033" width="13" style="81" customWidth="1"/>
    <col min="16034" max="16034" width="26.33203125" style="81" customWidth="1"/>
    <col min="16035" max="16035" width="22" style="81" customWidth="1"/>
    <col min="16036" max="16036" width="12.33203125" style="81" customWidth="1"/>
    <col min="16037" max="16037" width="11.109375" style="81" customWidth="1"/>
    <col min="16038" max="16275" width="9" style="81"/>
    <col min="16276" max="16384" width="9" style="81" customWidth="1"/>
  </cols>
  <sheetData>
    <row r="1" spans="2:14" x14ac:dyDescent="0.25">
      <c r="C1" s="81" t="s">
        <v>323</v>
      </c>
      <c r="N1" s="115" t="s">
        <v>306</v>
      </c>
    </row>
    <row r="2" spans="2:14" s="80" customFormat="1" ht="33.75" customHeight="1" x14ac:dyDescent="0.25">
      <c r="B2" s="147" t="s">
        <v>322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2:14" s="80" customFormat="1" x14ac:dyDescent="0.25">
      <c r="C3" s="116"/>
      <c r="D3" s="116" t="s">
        <v>97</v>
      </c>
      <c r="E3" s="116"/>
      <c r="F3" s="116"/>
      <c r="G3" s="116"/>
      <c r="H3" s="116"/>
      <c r="I3" s="116"/>
      <c r="J3" s="116"/>
      <c r="K3" s="116"/>
      <c r="L3" s="114"/>
      <c r="M3" s="114"/>
      <c r="N3" s="117"/>
    </row>
    <row r="4" spans="2:14" ht="13.8" thickBot="1" x14ac:dyDescent="0.3">
      <c r="B4" s="121" t="s">
        <v>313</v>
      </c>
      <c r="N4" s="118" t="s">
        <v>98</v>
      </c>
    </row>
    <row r="5" spans="2:14" ht="48" customHeight="1" thickBot="1" x14ac:dyDescent="0.3">
      <c r="B5" s="122" t="s">
        <v>99</v>
      </c>
      <c r="C5" s="123" t="s">
        <v>100</v>
      </c>
      <c r="D5" s="123" t="s">
        <v>101</v>
      </c>
      <c r="E5" s="123" t="s">
        <v>102</v>
      </c>
      <c r="F5" s="123" t="s">
        <v>103</v>
      </c>
      <c r="G5" s="123" t="s">
        <v>305</v>
      </c>
      <c r="H5" s="123" t="s">
        <v>104</v>
      </c>
      <c r="I5" s="123" t="s">
        <v>81</v>
      </c>
      <c r="J5" s="123" t="s">
        <v>312</v>
      </c>
      <c r="K5" s="123" t="s">
        <v>309</v>
      </c>
      <c r="L5" s="123" t="s">
        <v>310</v>
      </c>
      <c r="M5" s="124" t="s">
        <v>311</v>
      </c>
      <c r="N5" s="125" t="s">
        <v>105</v>
      </c>
    </row>
    <row r="6" spans="2:14" ht="48" customHeight="1" x14ac:dyDescent="0.25">
      <c r="B6" s="126">
        <v>231</v>
      </c>
      <c r="C6" s="127" t="s">
        <v>319</v>
      </c>
      <c r="D6" s="127" t="s">
        <v>320</v>
      </c>
      <c r="E6" s="128">
        <v>5331</v>
      </c>
      <c r="F6" s="129">
        <v>0</v>
      </c>
      <c r="G6" s="127" t="s">
        <v>314</v>
      </c>
      <c r="H6" s="128">
        <v>1700</v>
      </c>
      <c r="I6" s="127" t="s">
        <v>308</v>
      </c>
      <c r="J6" s="130">
        <v>6000000</v>
      </c>
      <c r="K6" s="130">
        <v>5681229.4500000002</v>
      </c>
      <c r="L6" s="130">
        <v>-2700000</v>
      </c>
      <c r="M6" s="130">
        <f>K6+L6</f>
        <v>2981229.45</v>
      </c>
      <c r="N6" s="131" t="s">
        <v>321</v>
      </c>
    </row>
    <row r="7" spans="2:14" ht="42.6" customHeight="1" thickBot="1" x14ac:dyDescent="0.3">
      <c r="B7" s="136">
        <v>231</v>
      </c>
      <c r="C7" s="137" t="s">
        <v>307</v>
      </c>
      <c r="D7" s="137" t="s">
        <v>317</v>
      </c>
      <c r="E7" s="138">
        <v>5622</v>
      </c>
      <c r="F7" s="139">
        <v>0</v>
      </c>
      <c r="G7" s="137" t="s">
        <v>315</v>
      </c>
      <c r="H7" s="138">
        <v>1700</v>
      </c>
      <c r="I7" s="137" t="s">
        <v>318</v>
      </c>
      <c r="J7" s="140">
        <v>0</v>
      </c>
      <c r="K7" s="140">
        <v>0</v>
      </c>
      <c r="L7" s="140">
        <v>2700000</v>
      </c>
      <c r="M7" s="140">
        <f>L7</f>
        <v>2700000</v>
      </c>
      <c r="N7" s="141" t="s">
        <v>316</v>
      </c>
    </row>
    <row r="8" spans="2:14" ht="21.75" customHeight="1" thickBot="1" x14ac:dyDescent="0.3">
      <c r="B8" s="132" t="s">
        <v>106</v>
      </c>
      <c r="C8" s="133"/>
      <c r="D8" s="133"/>
      <c r="E8" s="133"/>
      <c r="F8" s="133"/>
      <c r="G8" s="133"/>
      <c r="H8" s="133"/>
      <c r="I8" s="133"/>
      <c r="J8" s="134">
        <f>SUM(J6:J7)</f>
        <v>6000000</v>
      </c>
      <c r="K8" s="134">
        <f>SUM(K6:K7)</f>
        <v>5681229.4500000002</v>
      </c>
      <c r="L8" s="134">
        <f>SUM(L6:L7)</f>
        <v>0</v>
      </c>
      <c r="M8" s="134">
        <f>SUM(M6:M7)</f>
        <v>5681229.4500000002</v>
      </c>
      <c r="N8" s="135"/>
    </row>
    <row r="11" spans="2:14" ht="14.4" x14ac:dyDescent="0.3">
      <c r="B11" s="119"/>
      <c r="C11"/>
      <c r="D11"/>
      <c r="E11"/>
      <c r="F11"/>
      <c r="G11"/>
      <c r="H11"/>
      <c r="I11"/>
      <c r="J11"/>
      <c r="K11"/>
      <c r="L11"/>
      <c r="M11"/>
      <c r="N11"/>
    </row>
    <row r="12" spans="2:14" ht="14.4" x14ac:dyDescent="0.3">
      <c r="B12" s="120"/>
      <c r="C12"/>
      <c r="D12"/>
      <c r="E12"/>
      <c r="F12"/>
      <c r="G12"/>
      <c r="H12"/>
      <c r="I12"/>
      <c r="J12"/>
      <c r="K12"/>
      <c r="L12"/>
      <c r="M12"/>
      <c r="N12"/>
    </row>
    <row r="13" spans="2:14" ht="14.4" x14ac:dyDescent="0.3">
      <c r="B13"/>
      <c r="C13"/>
      <c r="D13"/>
      <c r="E13"/>
      <c r="F13"/>
      <c r="G13"/>
      <c r="H13"/>
      <c r="I13"/>
      <c r="J13"/>
      <c r="K13"/>
      <c r="L13"/>
      <c r="M13"/>
      <c r="N13"/>
    </row>
    <row r="14" spans="2:14" ht="14.4" x14ac:dyDescent="0.3">
      <c r="B14" s="120"/>
      <c r="C14"/>
      <c r="D14"/>
      <c r="E14"/>
      <c r="F14"/>
      <c r="G14"/>
      <c r="H14"/>
      <c r="I14"/>
      <c r="J14"/>
      <c r="K14"/>
      <c r="L14"/>
      <c r="M14"/>
      <c r="N14"/>
    </row>
    <row r="15" spans="2:14" ht="14.4" x14ac:dyDescent="0.3">
      <c r="B15" s="120"/>
      <c r="C15"/>
      <c r="D15"/>
      <c r="E15"/>
      <c r="F15"/>
      <c r="G15"/>
      <c r="H15"/>
      <c r="I15"/>
      <c r="J15"/>
      <c r="K15"/>
      <c r="L15"/>
      <c r="M15"/>
      <c r="N15"/>
    </row>
  </sheetData>
  <mergeCells count="1">
    <mergeCell ref="B2:N2"/>
  </mergeCells>
  <phoneticPr fontId="53" type="noConversion"/>
  <dataValidations count="1">
    <dataValidation type="list" allowBlank="1" showInputMessage="1" showErrorMessage="1" sqref="FG65338:FG65471 PC65338:PC65471 YY65338:YY65471 AIU65338:AIU65471 ASQ65338:ASQ65471 BCM65338:BCM65471 BMI65338:BMI65471 BWE65338:BWE65471 CGA65338:CGA65471 CPW65338:CPW65471 CZS65338:CZS65471 DJO65338:DJO65471 DTK65338:DTK65471 EDG65338:EDG65471 ENC65338:ENC65471 EWY65338:EWY65471 FGU65338:FGU65471 FQQ65338:FQQ65471 GAM65338:GAM65471 GKI65338:GKI65471 GUE65338:GUE65471 HEA65338:HEA65471 HNW65338:HNW65471 HXS65338:HXS65471 IHO65338:IHO65471 IRK65338:IRK65471 JBG65338:JBG65471 JLC65338:JLC65471 JUY65338:JUY65471 KEU65338:KEU65471 KOQ65338:KOQ65471 KYM65338:KYM65471 LII65338:LII65471 LSE65338:LSE65471 MCA65338:MCA65471 MLW65338:MLW65471 MVS65338:MVS65471 NFO65338:NFO65471 NPK65338:NPK65471 NZG65338:NZG65471 OJC65338:OJC65471 OSY65338:OSY65471 PCU65338:PCU65471 PMQ65338:PMQ65471 PWM65338:PWM65471 QGI65338:QGI65471 QQE65338:QQE65471 RAA65338:RAA65471 RJW65338:RJW65471 RTS65338:RTS65471 SDO65338:SDO65471 SNK65338:SNK65471 SXG65338:SXG65471 THC65338:THC65471 TQY65338:TQY65471 UAU65338:UAU65471 UKQ65338:UKQ65471 UUM65338:UUM65471 VEI65338:VEI65471 VOE65338:VOE65471 VYA65338:VYA65471 WHW65338:WHW65471 WRS65338:WRS65471 FG130874:FG131007 PC130874:PC131007 YY130874:YY131007 AIU130874:AIU131007 ASQ130874:ASQ131007 BCM130874:BCM131007 BMI130874:BMI131007 BWE130874:BWE131007 CGA130874:CGA131007 CPW130874:CPW131007 CZS130874:CZS131007 DJO130874:DJO131007 DTK130874:DTK131007 EDG130874:EDG131007 ENC130874:ENC131007 EWY130874:EWY131007 FGU130874:FGU131007 FQQ130874:FQQ131007 GAM130874:GAM131007 GKI130874:GKI131007 GUE130874:GUE131007 HEA130874:HEA131007 HNW130874:HNW131007 HXS130874:HXS131007 IHO130874:IHO131007 IRK130874:IRK131007 JBG130874:JBG131007 JLC130874:JLC131007 JUY130874:JUY131007 KEU130874:KEU131007 KOQ130874:KOQ131007 KYM130874:KYM131007 LII130874:LII131007 LSE130874:LSE131007 MCA130874:MCA131007 MLW130874:MLW131007 MVS130874:MVS131007 NFO130874:NFO131007 NPK130874:NPK131007 NZG130874:NZG131007 OJC130874:OJC131007 OSY130874:OSY131007 PCU130874:PCU131007 PMQ130874:PMQ131007 PWM130874:PWM131007 QGI130874:QGI131007 QQE130874:QQE131007 RAA130874:RAA131007 RJW130874:RJW131007 RTS130874:RTS131007 SDO130874:SDO131007 SNK130874:SNK131007 SXG130874:SXG131007 THC130874:THC131007 TQY130874:TQY131007 UAU130874:UAU131007 UKQ130874:UKQ131007 UUM130874:UUM131007 VEI130874:VEI131007 VOE130874:VOE131007 VYA130874:VYA131007 WHW130874:WHW131007 WRS130874:WRS131007 FG196410:FG196543 PC196410:PC196543 YY196410:YY196543 AIU196410:AIU196543 ASQ196410:ASQ196543 BCM196410:BCM196543 BMI196410:BMI196543 BWE196410:BWE196543 CGA196410:CGA196543 CPW196410:CPW196543 CZS196410:CZS196543 DJO196410:DJO196543 DTK196410:DTK196543 EDG196410:EDG196543 ENC196410:ENC196543 EWY196410:EWY196543 FGU196410:FGU196543 FQQ196410:FQQ196543 GAM196410:GAM196543 GKI196410:GKI196543 GUE196410:GUE196543 HEA196410:HEA196543 HNW196410:HNW196543 HXS196410:HXS196543 IHO196410:IHO196543 IRK196410:IRK196543 JBG196410:JBG196543 JLC196410:JLC196543 JUY196410:JUY196543 KEU196410:KEU196543 KOQ196410:KOQ196543 KYM196410:KYM196543 LII196410:LII196543 LSE196410:LSE196543 MCA196410:MCA196543 MLW196410:MLW196543 MVS196410:MVS196543 NFO196410:NFO196543 NPK196410:NPK196543 NZG196410:NZG196543 OJC196410:OJC196543 OSY196410:OSY196543 PCU196410:PCU196543 PMQ196410:PMQ196543 PWM196410:PWM196543 QGI196410:QGI196543 QQE196410:QQE196543 RAA196410:RAA196543 RJW196410:RJW196543 RTS196410:RTS196543 SDO196410:SDO196543 SNK196410:SNK196543 SXG196410:SXG196543 THC196410:THC196543 TQY196410:TQY196543 UAU196410:UAU196543 UKQ196410:UKQ196543 UUM196410:UUM196543 VEI196410:VEI196543 VOE196410:VOE196543 VYA196410:VYA196543 WHW196410:WHW196543 WRS196410:WRS196543 FG261946:FG262079 PC261946:PC262079 YY261946:YY262079 AIU261946:AIU262079 ASQ261946:ASQ262079 BCM261946:BCM262079 BMI261946:BMI262079 BWE261946:BWE262079 CGA261946:CGA262079 CPW261946:CPW262079 CZS261946:CZS262079 DJO261946:DJO262079 DTK261946:DTK262079 EDG261946:EDG262079 ENC261946:ENC262079 EWY261946:EWY262079 FGU261946:FGU262079 FQQ261946:FQQ262079 GAM261946:GAM262079 GKI261946:GKI262079 GUE261946:GUE262079 HEA261946:HEA262079 HNW261946:HNW262079 HXS261946:HXS262079 IHO261946:IHO262079 IRK261946:IRK262079 JBG261946:JBG262079 JLC261946:JLC262079 JUY261946:JUY262079 KEU261946:KEU262079 KOQ261946:KOQ262079 KYM261946:KYM262079 LII261946:LII262079 LSE261946:LSE262079 MCA261946:MCA262079 MLW261946:MLW262079 MVS261946:MVS262079 NFO261946:NFO262079 NPK261946:NPK262079 NZG261946:NZG262079 OJC261946:OJC262079 OSY261946:OSY262079 PCU261946:PCU262079 PMQ261946:PMQ262079 PWM261946:PWM262079 QGI261946:QGI262079 QQE261946:QQE262079 RAA261946:RAA262079 RJW261946:RJW262079 RTS261946:RTS262079 SDO261946:SDO262079 SNK261946:SNK262079 SXG261946:SXG262079 THC261946:THC262079 TQY261946:TQY262079 UAU261946:UAU262079 UKQ261946:UKQ262079 UUM261946:UUM262079 VEI261946:VEI262079 VOE261946:VOE262079 VYA261946:VYA262079 WHW261946:WHW262079 WRS261946:WRS262079 FG327482:FG327615 PC327482:PC327615 YY327482:YY327615 AIU327482:AIU327615 ASQ327482:ASQ327615 BCM327482:BCM327615 BMI327482:BMI327615 BWE327482:BWE327615 CGA327482:CGA327615 CPW327482:CPW327615 CZS327482:CZS327615 DJO327482:DJO327615 DTK327482:DTK327615 EDG327482:EDG327615 ENC327482:ENC327615 EWY327482:EWY327615 FGU327482:FGU327615 FQQ327482:FQQ327615 GAM327482:GAM327615 GKI327482:GKI327615 GUE327482:GUE327615 HEA327482:HEA327615 HNW327482:HNW327615 HXS327482:HXS327615 IHO327482:IHO327615 IRK327482:IRK327615 JBG327482:JBG327615 JLC327482:JLC327615 JUY327482:JUY327615 KEU327482:KEU327615 KOQ327482:KOQ327615 KYM327482:KYM327615 LII327482:LII327615 LSE327482:LSE327615 MCA327482:MCA327615 MLW327482:MLW327615 MVS327482:MVS327615 NFO327482:NFO327615 NPK327482:NPK327615 NZG327482:NZG327615 OJC327482:OJC327615 OSY327482:OSY327615 PCU327482:PCU327615 PMQ327482:PMQ327615 PWM327482:PWM327615 QGI327482:QGI327615 QQE327482:QQE327615 RAA327482:RAA327615 RJW327482:RJW327615 RTS327482:RTS327615 SDO327482:SDO327615 SNK327482:SNK327615 SXG327482:SXG327615 THC327482:THC327615 TQY327482:TQY327615 UAU327482:UAU327615 UKQ327482:UKQ327615 UUM327482:UUM327615 VEI327482:VEI327615 VOE327482:VOE327615 VYA327482:VYA327615 WHW327482:WHW327615 WRS327482:WRS327615 FG393018:FG393151 PC393018:PC393151 YY393018:YY393151 AIU393018:AIU393151 ASQ393018:ASQ393151 BCM393018:BCM393151 BMI393018:BMI393151 BWE393018:BWE393151 CGA393018:CGA393151 CPW393018:CPW393151 CZS393018:CZS393151 DJO393018:DJO393151 DTK393018:DTK393151 EDG393018:EDG393151 ENC393018:ENC393151 EWY393018:EWY393151 FGU393018:FGU393151 FQQ393018:FQQ393151 GAM393018:GAM393151 GKI393018:GKI393151 GUE393018:GUE393151 HEA393018:HEA393151 HNW393018:HNW393151 HXS393018:HXS393151 IHO393018:IHO393151 IRK393018:IRK393151 JBG393018:JBG393151 JLC393018:JLC393151 JUY393018:JUY393151 KEU393018:KEU393151 KOQ393018:KOQ393151 KYM393018:KYM393151 LII393018:LII393151 LSE393018:LSE393151 MCA393018:MCA393151 MLW393018:MLW393151 MVS393018:MVS393151 NFO393018:NFO393151 NPK393018:NPK393151 NZG393018:NZG393151 OJC393018:OJC393151 OSY393018:OSY393151 PCU393018:PCU393151 PMQ393018:PMQ393151 PWM393018:PWM393151 QGI393018:QGI393151 QQE393018:QQE393151 RAA393018:RAA393151 RJW393018:RJW393151 RTS393018:RTS393151 SDO393018:SDO393151 SNK393018:SNK393151 SXG393018:SXG393151 THC393018:THC393151 TQY393018:TQY393151 UAU393018:UAU393151 UKQ393018:UKQ393151 UUM393018:UUM393151 VEI393018:VEI393151 VOE393018:VOE393151 VYA393018:VYA393151 WHW393018:WHW393151 WRS393018:WRS393151 FG458554:FG458687 PC458554:PC458687 YY458554:YY458687 AIU458554:AIU458687 ASQ458554:ASQ458687 BCM458554:BCM458687 BMI458554:BMI458687 BWE458554:BWE458687 CGA458554:CGA458687 CPW458554:CPW458687 CZS458554:CZS458687 DJO458554:DJO458687 DTK458554:DTK458687 EDG458554:EDG458687 ENC458554:ENC458687 EWY458554:EWY458687 FGU458554:FGU458687 FQQ458554:FQQ458687 GAM458554:GAM458687 GKI458554:GKI458687 GUE458554:GUE458687 HEA458554:HEA458687 HNW458554:HNW458687 HXS458554:HXS458687 IHO458554:IHO458687 IRK458554:IRK458687 JBG458554:JBG458687 JLC458554:JLC458687 JUY458554:JUY458687 KEU458554:KEU458687 KOQ458554:KOQ458687 KYM458554:KYM458687 LII458554:LII458687 LSE458554:LSE458687 MCA458554:MCA458687 MLW458554:MLW458687 MVS458554:MVS458687 NFO458554:NFO458687 NPK458554:NPK458687 NZG458554:NZG458687 OJC458554:OJC458687 OSY458554:OSY458687 PCU458554:PCU458687 PMQ458554:PMQ458687 PWM458554:PWM458687 QGI458554:QGI458687 QQE458554:QQE458687 RAA458554:RAA458687 RJW458554:RJW458687 RTS458554:RTS458687 SDO458554:SDO458687 SNK458554:SNK458687 SXG458554:SXG458687 THC458554:THC458687 TQY458554:TQY458687 UAU458554:UAU458687 UKQ458554:UKQ458687 UUM458554:UUM458687 VEI458554:VEI458687 VOE458554:VOE458687 VYA458554:VYA458687 WHW458554:WHW458687 WRS458554:WRS458687 FG524090:FG524223 PC524090:PC524223 YY524090:YY524223 AIU524090:AIU524223 ASQ524090:ASQ524223 BCM524090:BCM524223 BMI524090:BMI524223 BWE524090:BWE524223 CGA524090:CGA524223 CPW524090:CPW524223 CZS524090:CZS524223 DJO524090:DJO524223 DTK524090:DTK524223 EDG524090:EDG524223 ENC524090:ENC524223 EWY524090:EWY524223 FGU524090:FGU524223 FQQ524090:FQQ524223 GAM524090:GAM524223 GKI524090:GKI524223 GUE524090:GUE524223 HEA524090:HEA524223 HNW524090:HNW524223 HXS524090:HXS524223 IHO524090:IHO524223 IRK524090:IRK524223 JBG524090:JBG524223 JLC524090:JLC524223 JUY524090:JUY524223 KEU524090:KEU524223 KOQ524090:KOQ524223 KYM524090:KYM524223 LII524090:LII524223 LSE524090:LSE524223 MCA524090:MCA524223 MLW524090:MLW524223 MVS524090:MVS524223 NFO524090:NFO524223 NPK524090:NPK524223 NZG524090:NZG524223 OJC524090:OJC524223 OSY524090:OSY524223 PCU524090:PCU524223 PMQ524090:PMQ524223 PWM524090:PWM524223 QGI524090:QGI524223 QQE524090:QQE524223 RAA524090:RAA524223 RJW524090:RJW524223 RTS524090:RTS524223 SDO524090:SDO524223 SNK524090:SNK524223 SXG524090:SXG524223 THC524090:THC524223 TQY524090:TQY524223 UAU524090:UAU524223 UKQ524090:UKQ524223 UUM524090:UUM524223 VEI524090:VEI524223 VOE524090:VOE524223 VYA524090:VYA524223 WHW524090:WHW524223 WRS524090:WRS524223 FG589626:FG589759 PC589626:PC589759 YY589626:YY589759 AIU589626:AIU589759 ASQ589626:ASQ589759 BCM589626:BCM589759 BMI589626:BMI589759 BWE589626:BWE589759 CGA589626:CGA589759 CPW589626:CPW589759 CZS589626:CZS589759 DJO589626:DJO589759 DTK589626:DTK589759 EDG589626:EDG589759 ENC589626:ENC589759 EWY589626:EWY589759 FGU589626:FGU589759 FQQ589626:FQQ589759 GAM589626:GAM589759 GKI589626:GKI589759 GUE589626:GUE589759 HEA589626:HEA589759 HNW589626:HNW589759 HXS589626:HXS589759 IHO589626:IHO589759 IRK589626:IRK589759 JBG589626:JBG589759 JLC589626:JLC589759 JUY589626:JUY589759 KEU589626:KEU589759 KOQ589626:KOQ589759 KYM589626:KYM589759 LII589626:LII589759 LSE589626:LSE589759 MCA589626:MCA589759 MLW589626:MLW589759 MVS589626:MVS589759 NFO589626:NFO589759 NPK589626:NPK589759 NZG589626:NZG589759 OJC589626:OJC589759 OSY589626:OSY589759 PCU589626:PCU589759 PMQ589626:PMQ589759 PWM589626:PWM589759 QGI589626:QGI589759 QQE589626:QQE589759 RAA589626:RAA589759 RJW589626:RJW589759 RTS589626:RTS589759 SDO589626:SDO589759 SNK589626:SNK589759 SXG589626:SXG589759 THC589626:THC589759 TQY589626:TQY589759 UAU589626:UAU589759 UKQ589626:UKQ589759 UUM589626:UUM589759 VEI589626:VEI589759 VOE589626:VOE589759 VYA589626:VYA589759 WHW589626:WHW589759 WRS589626:WRS589759 FG655162:FG655295 PC655162:PC655295 YY655162:YY655295 AIU655162:AIU655295 ASQ655162:ASQ655295 BCM655162:BCM655295 BMI655162:BMI655295 BWE655162:BWE655295 CGA655162:CGA655295 CPW655162:CPW655295 CZS655162:CZS655295 DJO655162:DJO655295 DTK655162:DTK655295 EDG655162:EDG655295 ENC655162:ENC655295 EWY655162:EWY655295 FGU655162:FGU655295 FQQ655162:FQQ655295 GAM655162:GAM655295 GKI655162:GKI655295 GUE655162:GUE655295 HEA655162:HEA655295 HNW655162:HNW655295 HXS655162:HXS655295 IHO655162:IHO655295 IRK655162:IRK655295 JBG655162:JBG655295 JLC655162:JLC655295 JUY655162:JUY655295 KEU655162:KEU655295 KOQ655162:KOQ655295 KYM655162:KYM655295 LII655162:LII655295 LSE655162:LSE655295 MCA655162:MCA655295 MLW655162:MLW655295 MVS655162:MVS655295 NFO655162:NFO655295 NPK655162:NPK655295 NZG655162:NZG655295 OJC655162:OJC655295 OSY655162:OSY655295 PCU655162:PCU655295 PMQ655162:PMQ655295 PWM655162:PWM655295 QGI655162:QGI655295 QQE655162:QQE655295 RAA655162:RAA655295 RJW655162:RJW655295 RTS655162:RTS655295 SDO655162:SDO655295 SNK655162:SNK655295 SXG655162:SXG655295 THC655162:THC655295 TQY655162:TQY655295 UAU655162:UAU655295 UKQ655162:UKQ655295 UUM655162:UUM655295 VEI655162:VEI655295 VOE655162:VOE655295 VYA655162:VYA655295 WHW655162:WHW655295 WRS655162:WRS655295 FG720698:FG720831 PC720698:PC720831 YY720698:YY720831 AIU720698:AIU720831 ASQ720698:ASQ720831 BCM720698:BCM720831 BMI720698:BMI720831 BWE720698:BWE720831 CGA720698:CGA720831 CPW720698:CPW720831 CZS720698:CZS720831 DJO720698:DJO720831 DTK720698:DTK720831 EDG720698:EDG720831 ENC720698:ENC720831 EWY720698:EWY720831 FGU720698:FGU720831 FQQ720698:FQQ720831 GAM720698:GAM720831 GKI720698:GKI720831 GUE720698:GUE720831 HEA720698:HEA720831 HNW720698:HNW720831 HXS720698:HXS720831 IHO720698:IHO720831 IRK720698:IRK720831 JBG720698:JBG720831 JLC720698:JLC720831 JUY720698:JUY720831 KEU720698:KEU720831 KOQ720698:KOQ720831 KYM720698:KYM720831 LII720698:LII720831 LSE720698:LSE720831 MCA720698:MCA720831 MLW720698:MLW720831 MVS720698:MVS720831 NFO720698:NFO720831 NPK720698:NPK720831 NZG720698:NZG720831 OJC720698:OJC720831 OSY720698:OSY720831 PCU720698:PCU720831 PMQ720698:PMQ720831 PWM720698:PWM720831 QGI720698:QGI720831 QQE720698:QQE720831 RAA720698:RAA720831 RJW720698:RJW720831 RTS720698:RTS720831 SDO720698:SDO720831 SNK720698:SNK720831 SXG720698:SXG720831 THC720698:THC720831 TQY720698:TQY720831 UAU720698:UAU720831 UKQ720698:UKQ720831 UUM720698:UUM720831 VEI720698:VEI720831 VOE720698:VOE720831 VYA720698:VYA720831 WHW720698:WHW720831 WRS720698:WRS720831 FG786234:FG786367 PC786234:PC786367 YY786234:YY786367 AIU786234:AIU786367 ASQ786234:ASQ786367 BCM786234:BCM786367 BMI786234:BMI786367 BWE786234:BWE786367 CGA786234:CGA786367 CPW786234:CPW786367 CZS786234:CZS786367 DJO786234:DJO786367 DTK786234:DTK786367 EDG786234:EDG786367 ENC786234:ENC786367 EWY786234:EWY786367 FGU786234:FGU786367 FQQ786234:FQQ786367 GAM786234:GAM786367 GKI786234:GKI786367 GUE786234:GUE786367 HEA786234:HEA786367 HNW786234:HNW786367 HXS786234:HXS786367 IHO786234:IHO786367 IRK786234:IRK786367 JBG786234:JBG786367 JLC786234:JLC786367 JUY786234:JUY786367 KEU786234:KEU786367 KOQ786234:KOQ786367 KYM786234:KYM786367 LII786234:LII786367 LSE786234:LSE786367 MCA786234:MCA786367 MLW786234:MLW786367 MVS786234:MVS786367 NFO786234:NFO786367 NPK786234:NPK786367 NZG786234:NZG786367 OJC786234:OJC786367 OSY786234:OSY786367 PCU786234:PCU786367 PMQ786234:PMQ786367 PWM786234:PWM786367 QGI786234:QGI786367 QQE786234:QQE786367 RAA786234:RAA786367 RJW786234:RJW786367 RTS786234:RTS786367 SDO786234:SDO786367 SNK786234:SNK786367 SXG786234:SXG786367 THC786234:THC786367 TQY786234:TQY786367 UAU786234:UAU786367 UKQ786234:UKQ786367 UUM786234:UUM786367 VEI786234:VEI786367 VOE786234:VOE786367 VYA786234:VYA786367 WHW786234:WHW786367 WRS786234:WRS786367 FG851770:FG851903 PC851770:PC851903 YY851770:YY851903 AIU851770:AIU851903 ASQ851770:ASQ851903 BCM851770:BCM851903 BMI851770:BMI851903 BWE851770:BWE851903 CGA851770:CGA851903 CPW851770:CPW851903 CZS851770:CZS851903 DJO851770:DJO851903 DTK851770:DTK851903 EDG851770:EDG851903 ENC851770:ENC851903 EWY851770:EWY851903 FGU851770:FGU851903 FQQ851770:FQQ851903 GAM851770:GAM851903 GKI851770:GKI851903 GUE851770:GUE851903 HEA851770:HEA851903 HNW851770:HNW851903 HXS851770:HXS851903 IHO851770:IHO851903 IRK851770:IRK851903 JBG851770:JBG851903 JLC851770:JLC851903 JUY851770:JUY851903 KEU851770:KEU851903 KOQ851770:KOQ851903 KYM851770:KYM851903 LII851770:LII851903 LSE851770:LSE851903 MCA851770:MCA851903 MLW851770:MLW851903 MVS851770:MVS851903 NFO851770:NFO851903 NPK851770:NPK851903 NZG851770:NZG851903 OJC851770:OJC851903 OSY851770:OSY851903 PCU851770:PCU851903 PMQ851770:PMQ851903 PWM851770:PWM851903 QGI851770:QGI851903 QQE851770:QQE851903 RAA851770:RAA851903 RJW851770:RJW851903 RTS851770:RTS851903 SDO851770:SDO851903 SNK851770:SNK851903 SXG851770:SXG851903 THC851770:THC851903 TQY851770:TQY851903 UAU851770:UAU851903 UKQ851770:UKQ851903 UUM851770:UUM851903 VEI851770:VEI851903 VOE851770:VOE851903 VYA851770:VYA851903 WHW851770:WHW851903 WRS851770:WRS851903 FG917306:FG917439 PC917306:PC917439 YY917306:YY917439 AIU917306:AIU917439 ASQ917306:ASQ917439 BCM917306:BCM917439 BMI917306:BMI917439 BWE917306:BWE917439 CGA917306:CGA917439 CPW917306:CPW917439 CZS917306:CZS917439 DJO917306:DJO917439 DTK917306:DTK917439 EDG917306:EDG917439 ENC917306:ENC917439 EWY917306:EWY917439 FGU917306:FGU917439 FQQ917306:FQQ917439 GAM917306:GAM917439 GKI917306:GKI917439 GUE917306:GUE917439 HEA917306:HEA917439 HNW917306:HNW917439 HXS917306:HXS917439 IHO917306:IHO917439 IRK917306:IRK917439 JBG917306:JBG917439 JLC917306:JLC917439 JUY917306:JUY917439 KEU917306:KEU917439 KOQ917306:KOQ917439 KYM917306:KYM917439 LII917306:LII917439 LSE917306:LSE917439 MCA917306:MCA917439 MLW917306:MLW917439 MVS917306:MVS917439 NFO917306:NFO917439 NPK917306:NPK917439 NZG917306:NZG917439 OJC917306:OJC917439 OSY917306:OSY917439 PCU917306:PCU917439 PMQ917306:PMQ917439 PWM917306:PWM917439 QGI917306:QGI917439 QQE917306:QQE917439 RAA917306:RAA917439 RJW917306:RJW917439 RTS917306:RTS917439 SDO917306:SDO917439 SNK917306:SNK917439 SXG917306:SXG917439 THC917306:THC917439 TQY917306:TQY917439 UAU917306:UAU917439 UKQ917306:UKQ917439 UUM917306:UUM917439 VEI917306:VEI917439 VOE917306:VOE917439 VYA917306:VYA917439 WHW917306:WHW917439 WRS917306:WRS917439 FG982842:FG982975 PC982842:PC982975 YY982842:YY982975 AIU982842:AIU982975 ASQ982842:ASQ982975 BCM982842:BCM982975 BMI982842:BMI982975 BWE982842:BWE982975 CGA982842:CGA982975 CPW982842:CPW982975 CZS982842:CZS982975 DJO982842:DJO982975 DTK982842:DTK982975 EDG982842:EDG982975 ENC982842:ENC982975 EWY982842:EWY982975 FGU982842:FGU982975 FQQ982842:FQQ982975 GAM982842:GAM982975 GKI982842:GKI982975 GUE982842:GUE982975 HEA982842:HEA982975 HNW982842:HNW982975 HXS982842:HXS982975 IHO982842:IHO982975 IRK982842:IRK982975 JBG982842:JBG982975 JLC982842:JLC982975 JUY982842:JUY982975 KEU982842:KEU982975 KOQ982842:KOQ982975 KYM982842:KYM982975 LII982842:LII982975 LSE982842:LSE982975 MCA982842:MCA982975 MLW982842:MLW982975 MVS982842:MVS982975 NFO982842:NFO982975 NPK982842:NPK982975 NZG982842:NZG982975 OJC982842:OJC982975 OSY982842:OSY982975 PCU982842:PCU982975 PMQ982842:PMQ982975 PWM982842:PWM982975 QGI982842:QGI982975 QQE982842:QQE982975 RAA982842:RAA982975 RJW982842:RJW982975 RTS982842:RTS982975 SDO982842:SDO982975 SNK982842:SNK982975 SXG982842:SXG982975 THC982842:THC982975 TQY982842:TQY982975 UAU982842:UAU982975 UKQ982842:UKQ982975 UUM982842:UUM982975 VEI982842:VEI982975 VOE982842:VOE982975 VYA982842:VYA982975 WHW982842:WHW982975 WRS982842:WRS982975" xr:uid="{00000000-0002-0000-0100-000000000000}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 alignWithMargins="0">
    <oddFooter>&amp;L&amp;P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G68"/>
  <sheetViews>
    <sheetView topLeftCell="A25" zoomScaleNormal="100" workbookViewId="0">
      <selection activeCell="D59" sqref="D59"/>
    </sheetView>
  </sheetViews>
  <sheetFormatPr defaultColWidth="9.109375" defaultRowHeight="13.8" x14ac:dyDescent="0.25"/>
  <cols>
    <col min="1" max="1" width="9.109375" style="93"/>
    <col min="2" max="2" width="7" style="93" customWidth="1"/>
    <col min="3" max="3" width="27.6640625" style="93" customWidth="1"/>
    <col min="4" max="6" width="15.33203125" style="93" customWidth="1"/>
    <col min="7" max="16384" width="9.109375" style="93"/>
  </cols>
  <sheetData>
    <row r="2" spans="2:6" ht="17.399999999999999" x14ac:dyDescent="0.3">
      <c r="B2" s="92" t="s">
        <v>239</v>
      </c>
    </row>
    <row r="3" spans="2:6" x14ac:dyDescent="0.25">
      <c r="B3" s="94"/>
    </row>
    <row r="4" spans="2:6" x14ac:dyDescent="0.25">
      <c r="E4" s="95"/>
      <c r="F4" s="96" t="s">
        <v>240</v>
      </c>
    </row>
    <row r="5" spans="2:6" ht="36" customHeight="1" x14ac:dyDescent="0.25">
      <c r="B5" s="97" t="s">
        <v>241</v>
      </c>
      <c r="C5" s="97" t="s">
        <v>242</v>
      </c>
      <c r="D5" s="97" t="s">
        <v>243</v>
      </c>
      <c r="E5" s="97" t="s">
        <v>244</v>
      </c>
      <c r="F5" s="97" t="s">
        <v>245</v>
      </c>
    </row>
    <row r="6" spans="2:6" ht="15.75" customHeight="1" x14ac:dyDescent="0.25">
      <c r="B6" s="98">
        <v>1702</v>
      </c>
      <c r="C6" s="99" t="s">
        <v>246</v>
      </c>
      <c r="D6" s="112">
        <v>2028000</v>
      </c>
      <c r="E6" s="100">
        <v>16835400</v>
      </c>
      <c r="F6" s="100">
        <v>658452</v>
      </c>
    </row>
    <row r="7" spans="2:6" ht="15.75" customHeight="1" x14ac:dyDescent="0.25">
      <c r="B7" s="98">
        <v>1703</v>
      </c>
      <c r="C7" s="99" t="s">
        <v>247</v>
      </c>
      <c r="D7" s="112">
        <v>1733000</v>
      </c>
      <c r="E7" s="100">
        <v>25600000</v>
      </c>
      <c r="F7" s="100">
        <v>1032000</v>
      </c>
    </row>
    <row r="8" spans="2:6" ht="15.75" customHeight="1" x14ac:dyDescent="0.25">
      <c r="B8" s="98">
        <v>1704</v>
      </c>
      <c r="C8" s="99" t="s">
        <v>248</v>
      </c>
      <c r="D8" s="112">
        <v>2178500</v>
      </c>
      <c r="E8" s="100">
        <v>16500000</v>
      </c>
      <c r="F8" s="100">
        <v>570000</v>
      </c>
    </row>
    <row r="9" spans="2:6" ht="15.75" customHeight="1" x14ac:dyDescent="0.25">
      <c r="B9" s="98">
        <v>1707</v>
      </c>
      <c r="C9" s="99" t="s">
        <v>249</v>
      </c>
      <c r="D9" s="112">
        <v>563500</v>
      </c>
      <c r="E9" s="101">
        <v>12240840</v>
      </c>
      <c r="F9" s="101">
        <v>327144</v>
      </c>
    </row>
    <row r="10" spans="2:6" ht="15.75" customHeight="1" x14ac:dyDescent="0.25">
      <c r="B10" s="98">
        <v>1708</v>
      </c>
      <c r="C10" s="99" t="s">
        <v>250</v>
      </c>
      <c r="D10" s="112">
        <v>1050000</v>
      </c>
      <c r="E10" s="100">
        <v>25650000</v>
      </c>
      <c r="F10" s="100">
        <v>1423000</v>
      </c>
    </row>
    <row r="11" spans="2:6" ht="15.75" customHeight="1" x14ac:dyDescent="0.25">
      <c r="B11" s="98">
        <v>1709</v>
      </c>
      <c r="C11" s="99" t="s">
        <v>251</v>
      </c>
      <c r="D11" s="112">
        <v>463000</v>
      </c>
      <c r="E11" s="101">
        <v>18200000</v>
      </c>
      <c r="F11" s="101">
        <v>730361</v>
      </c>
    </row>
    <row r="12" spans="2:6" ht="15.75" customHeight="1" x14ac:dyDescent="0.25">
      <c r="B12" s="98">
        <v>1710</v>
      </c>
      <c r="C12" s="99" t="s">
        <v>252</v>
      </c>
      <c r="D12" s="112">
        <v>1331500</v>
      </c>
      <c r="E12" s="100">
        <v>12648000</v>
      </c>
      <c r="F12" s="100">
        <v>395104</v>
      </c>
    </row>
    <row r="13" spans="2:6" ht="15.75" customHeight="1" x14ac:dyDescent="0.25">
      <c r="B13" s="98">
        <v>1711</v>
      </c>
      <c r="C13" s="99" t="s">
        <v>253</v>
      </c>
      <c r="D13" s="112">
        <v>4050000</v>
      </c>
      <c r="E13" s="100">
        <v>42299614</v>
      </c>
      <c r="F13" s="100">
        <v>4088796</v>
      </c>
    </row>
    <row r="14" spans="2:6" ht="15.75" customHeight="1" x14ac:dyDescent="0.25">
      <c r="B14" s="98">
        <v>1712</v>
      </c>
      <c r="C14" s="99" t="s">
        <v>254</v>
      </c>
      <c r="D14" s="112">
        <v>1009000</v>
      </c>
      <c r="E14" s="100">
        <v>14975000</v>
      </c>
      <c r="F14" s="100">
        <v>320000</v>
      </c>
    </row>
    <row r="15" spans="2:6" ht="15.75" customHeight="1" x14ac:dyDescent="0.25">
      <c r="B15" s="98">
        <v>1714</v>
      </c>
      <c r="C15" s="99" t="s">
        <v>255</v>
      </c>
      <c r="D15" s="112">
        <v>5235500</v>
      </c>
      <c r="E15" s="100">
        <v>47500000</v>
      </c>
      <c r="F15" s="100">
        <v>1536857</v>
      </c>
    </row>
    <row r="16" spans="2:6" ht="15.75" customHeight="1" x14ac:dyDescent="0.25">
      <c r="B16" s="98">
        <v>1717</v>
      </c>
      <c r="C16" s="99" t="s">
        <v>256</v>
      </c>
      <c r="D16" s="112">
        <v>1103000</v>
      </c>
      <c r="E16" s="100">
        <v>13364000</v>
      </c>
      <c r="F16" s="100">
        <v>0</v>
      </c>
    </row>
    <row r="17" spans="2:6" ht="15.75" customHeight="1" x14ac:dyDescent="0.25">
      <c r="B17" s="98">
        <v>1718</v>
      </c>
      <c r="C17" s="99" t="s">
        <v>257</v>
      </c>
      <c r="D17" s="112">
        <v>1979000</v>
      </c>
      <c r="E17" s="100">
        <v>29980000</v>
      </c>
      <c r="F17" s="100">
        <v>654963</v>
      </c>
    </row>
    <row r="18" spans="2:6" ht="15.75" customHeight="1" x14ac:dyDescent="0.25">
      <c r="B18" s="98">
        <v>1719</v>
      </c>
      <c r="C18" s="99" t="s">
        <v>258</v>
      </c>
      <c r="D18" s="112">
        <v>2512000</v>
      </c>
      <c r="E18" s="101">
        <v>25742995</v>
      </c>
      <c r="F18" s="101">
        <v>173199</v>
      </c>
    </row>
    <row r="19" spans="2:6" ht="15.75" customHeight="1" x14ac:dyDescent="0.25">
      <c r="B19" s="98">
        <v>1720</v>
      </c>
      <c r="C19" s="99" t="s">
        <v>259</v>
      </c>
      <c r="D19" s="112">
        <v>1358000</v>
      </c>
      <c r="E19" s="100">
        <v>17200000</v>
      </c>
      <c r="F19" s="100">
        <v>161000</v>
      </c>
    </row>
    <row r="20" spans="2:6" ht="15.75" customHeight="1" x14ac:dyDescent="0.25">
      <c r="B20" s="102">
        <v>1721</v>
      </c>
      <c r="C20" s="103" t="s">
        <v>260</v>
      </c>
      <c r="D20" s="112">
        <v>1439000</v>
      </c>
      <c r="E20" s="104">
        <v>23118000</v>
      </c>
      <c r="F20" s="104">
        <v>1034448</v>
      </c>
    </row>
    <row r="21" spans="2:6" ht="15.75" customHeight="1" x14ac:dyDescent="0.25">
      <c r="B21" s="98">
        <v>1722</v>
      </c>
      <c r="C21" s="99" t="s">
        <v>261</v>
      </c>
      <c r="D21" s="112">
        <v>1260000</v>
      </c>
      <c r="E21" s="100">
        <v>20800000</v>
      </c>
      <c r="F21" s="100">
        <v>1399644</v>
      </c>
    </row>
    <row r="22" spans="2:6" ht="15.75" customHeight="1" x14ac:dyDescent="0.25">
      <c r="B22" s="98">
        <v>1723</v>
      </c>
      <c r="C22" s="99" t="s">
        <v>262</v>
      </c>
      <c r="D22" s="112">
        <v>1214000</v>
      </c>
      <c r="E22" s="100">
        <v>10972000</v>
      </c>
      <c r="F22" s="100">
        <v>416184</v>
      </c>
    </row>
    <row r="23" spans="2:6" ht="15.75" customHeight="1" x14ac:dyDescent="0.25">
      <c r="B23" s="98">
        <v>1725</v>
      </c>
      <c r="C23" s="99" t="s">
        <v>263</v>
      </c>
      <c r="D23" s="112">
        <v>1330500</v>
      </c>
      <c r="E23" s="100">
        <v>23465000</v>
      </c>
      <c r="F23" s="100">
        <v>688000</v>
      </c>
    </row>
    <row r="24" spans="2:6" ht="15.75" customHeight="1" x14ac:dyDescent="0.25">
      <c r="B24" s="98">
        <v>1726</v>
      </c>
      <c r="C24" s="99" t="s">
        <v>264</v>
      </c>
      <c r="D24" s="112">
        <v>2637000</v>
      </c>
      <c r="E24" s="100">
        <v>44158474</v>
      </c>
      <c r="F24" s="100">
        <v>855180</v>
      </c>
    </row>
    <row r="25" spans="2:6" ht="15.75" customHeight="1" x14ac:dyDescent="0.25">
      <c r="B25" s="98">
        <v>1727</v>
      </c>
      <c r="C25" s="99" t="s">
        <v>265</v>
      </c>
      <c r="D25" s="112">
        <v>1785500</v>
      </c>
      <c r="E25" s="100">
        <v>17491400</v>
      </c>
      <c r="F25" s="100">
        <v>855069</v>
      </c>
    </row>
    <row r="26" spans="2:6" ht="15.75" customHeight="1" x14ac:dyDescent="0.25">
      <c r="B26" s="98">
        <v>1728</v>
      </c>
      <c r="C26" s="99" t="s">
        <v>266</v>
      </c>
      <c r="D26" s="112">
        <v>1210000</v>
      </c>
      <c r="E26" s="100">
        <v>20846109</v>
      </c>
      <c r="F26" s="100">
        <v>442191</v>
      </c>
    </row>
    <row r="27" spans="2:6" ht="15.75" customHeight="1" x14ac:dyDescent="0.25">
      <c r="B27" s="98">
        <v>1731</v>
      </c>
      <c r="C27" s="99" t="s">
        <v>267</v>
      </c>
      <c r="D27" s="112">
        <v>1361500</v>
      </c>
      <c r="E27" s="101">
        <v>16422000</v>
      </c>
      <c r="F27" s="101">
        <v>298520</v>
      </c>
    </row>
    <row r="28" spans="2:6" ht="15.75" customHeight="1" x14ac:dyDescent="0.25">
      <c r="B28" s="98">
        <v>1732</v>
      </c>
      <c r="C28" s="99" t="s">
        <v>268</v>
      </c>
      <c r="D28" s="112">
        <v>973500</v>
      </c>
      <c r="E28" s="100">
        <v>11660000</v>
      </c>
      <c r="F28" s="100">
        <v>100000</v>
      </c>
    </row>
    <row r="29" spans="2:6" ht="15.75" customHeight="1" x14ac:dyDescent="0.25">
      <c r="B29" s="98">
        <v>1733</v>
      </c>
      <c r="C29" s="99" t="s">
        <v>269</v>
      </c>
      <c r="D29" s="112">
        <v>1114000</v>
      </c>
      <c r="E29" s="105">
        <v>19448000</v>
      </c>
      <c r="F29" s="105">
        <v>476405</v>
      </c>
    </row>
    <row r="30" spans="2:6" ht="15.75" customHeight="1" x14ac:dyDescent="0.25">
      <c r="B30" s="98">
        <v>1734</v>
      </c>
      <c r="C30" s="99" t="s">
        <v>270</v>
      </c>
      <c r="D30" s="112">
        <v>1332000</v>
      </c>
      <c r="E30" s="100">
        <v>14074861</v>
      </c>
      <c r="F30" s="100">
        <v>533069</v>
      </c>
    </row>
    <row r="31" spans="2:6" ht="15.75" customHeight="1" x14ac:dyDescent="0.25">
      <c r="B31" s="98">
        <v>1735</v>
      </c>
      <c r="C31" s="99" t="s">
        <v>271</v>
      </c>
      <c r="D31" s="112">
        <v>3648000</v>
      </c>
      <c r="E31" s="100">
        <v>41850000</v>
      </c>
      <c r="F31" s="100">
        <v>5000000</v>
      </c>
    </row>
    <row r="32" spans="2:6" ht="15.75" customHeight="1" x14ac:dyDescent="0.25">
      <c r="B32" s="98">
        <v>1739</v>
      </c>
      <c r="C32" s="99" t="s">
        <v>272</v>
      </c>
      <c r="D32" s="112">
        <v>4390500</v>
      </c>
      <c r="E32" s="100">
        <v>26875000</v>
      </c>
      <c r="F32" s="100">
        <v>661356</v>
      </c>
    </row>
    <row r="33" spans="2:6" ht="15.75" customHeight="1" x14ac:dyDescent="0.25">
      <c r="B33" s="98">
        <v>1740</v>
      </c>
      <c r="C33" s="99" t="s">
        <v>273</v>
      </c>
      <c r="D33" s="112">
        <v>1398000</v>
      </c>
      <c r="E33" s="106">
        <v>16180000</v>
      </c>
      <c r="F33" s="106">
        <v>459929</v>
      </c>
    </row>
    <row r="34" spans="2:6" ht="15.75" customHeight="1" x14ac:dyDescent="0.25">
      <c r="B34" s="98">
        <v>1742</v>
      </c>
      <c r="C34" s="99" t="s">
        <v>274</v>
      </c>
      <c r="D34" s="112">
        <v>1034500</v>
      </c>
      <c r="E34" s="100">
        <v>49880000</v>
      </c>
      <c r="F34" s="100">
        <v>1877794</v>
      </c>
    </row>
    <row r="35" spans="2:6" ht="15.75" customHeight="1" x14ac:dyDescent="0.25">
      <c r="B35" s="98">
        <v>1743</v>
      </c>
      <c r="C35" s="99" t="s">
        <v>275</v>
      </c>
      <c r="D35" s="112">
        <v>800500</v>
      </c>
      <c r="E35" s="104">
        <v>37052817</v>
      </c>
      <c r="F35" s="104">
        <v>1480187</v>
      </c>
    </row>
    <row r="36" spans="2:6" ht="15.75" customHeight="1" x14ac:dyDescent="0.25">
      <c r="B36" s="98">
        <v>1744</v>
      </c>
      <c r="C36" s="99" t="s">
        <v>276</v>
      </c>
      <c r="D36" s="112">
        <v>1384000</v>
      </c>
      <c r="E36" s="100">
        <v>19950000</v>
      </c>
      <c r="F36" s="100">
        <v>702944</v>
      </c>
    </row>
    <row r="37" spans="2:6" ht="15.75" customHeight="1" x14ac:dyDescent="0.25">
      <c r="B37" s="98">
        <v>1745</v>
      </c>
      <c r="C37" s="99" t="s">
        <v>277</v>
      </c>
      <c r="D37" s="112">
        <v>1935000</v>
      </c>
      <c r="E37" s="100">
        <v>10200000</v>
      </c>
      <c r="F37" s="100">
        <v>103848</v>
      </c>
    </row>
    <row r="38" spans="2:6" ht="15.75" customHeight="1" x14ac:dyDescent="0.25">
      <c r="B38" s="98">
        <v>1751</v>
      </c>
      <c r="C38" s="99" t="s">
        <v>278</v>
      </c>
      <c r="D38" s="112">
        <v>2284500</v>
      </c>
      <c r="E38" s="100">
        <v>13559000</v>
      </c>
      <c r="F38" s="100">
        <v>390323</v>
      </c>
    </row>
    <row r="39" spans="2:6" ht="15.75" customHeight="1" x14ac:dyDescent="0.25">
      <c r="B39" s="102">
        <v>1752</v>
      </c>
      <c r="C39" s="103" t="s">
        <v>279</v>
      </c>
      <c r="D39" s="112">
        <v>489000</v>
      </c>
      <c r="E39" s="104">
        <v>11054600</v>
      </c>
      <c r="F39" s="104">
        <v>543371</v>
      </c>
    </row>
    <row r="40" spans="2:6" ht="15.75" customHeight="1" x14ac:dyDescent="0.25">
      <c r="B40" s="98">
        <v>1754</v>
      </c>
      <c r="C40" s="99" t="s">
        <v>280</v>
      </c>
      <c r="D40" s="112">
        <v>2953000</v>
      </c>
      <c r="E40" s="100">
        <v>13000000</v>
      </c>
      <c r="F40" s="100">
        <v>373905</v>
      </c>
    </row>
    <row r="41" spans="2:6" ht="15.75" customHeight="1" x14ac:dyDescent="0.25">
      <c r="B41" s="98">
        <v>1755</v>
      </c>
      <c r="C41" s="99" t="s">
        <v>281</v>
      </c>
      <c r="D41" s="112">
        <v>861500</v>
      </c>
      <c r="E41" s="100">
        <v>18760000</v>
      </c>
      <c r="F41" s="100">
        <v>520000</v>
      </c>
    </row>
    <row r="42" spans="2:6" ht="15.75" customHeight="1" x14ac:dyDescent="0.25">
      <c r="B42" s="98">
        <v>1756</v>
      </c>
      <c r="C42" s="99" t="s">
        <v>282</v>
      </c>
      <c r="D42" s="112">
        <v>1855500</v>
      </c>
      <c r="E42" s="100">
        <v>25013000</v>
      </c>
      <c r="F42" s="100">
        <v>735000</v>
      </c>
    </row>
    <row r="43" spans="2:6" ht="15.75" customHeight="1" x14ac:dyDescent="0.25">
      <c r="B43" s="102">
        <v>1757</v>
      </c>
      <c r="C43" s="103" t="s">
        <v>283</v>
      </c>
      <c r="D43" s="112">
        <v>3222000</v>
      </c>
      <c r="E43" s="107">
        <v>22476800</v>
      </c>
      <c r="F43" s="107">
        <v>1805964</v>
      </c>
    </row>
    <row r="44" spans="2:6" ht="15.75" customHeight="1" x14ac:dyDescent="0.25">
      <c r="B44" s="98">
        <v>1758</v>
      </c>
      <c r="C44" s="99" t="s">
        <v>284</v>
      </c>
      <c r="D44" s="112">
        <v>63500</v>
      </c>
      <c r="E44" s="100">
        <v>12667000</v>
      </c>
      <c r="F44" s="100">
        <v>367815</v>
      </c>
    </row>
    <row r="45" spans="2:6" ht="15.75" customHeight="1" x14ac:dyDescent="0.25">
      <c r="B45" s="98">
        <v>1759</v>
      </c>
      <c r="C45" s="99" t="s">
        <v>285</v>
      </c>
      <c r="D45" s="112">
        <v>98500</v>
      </c>
      <c r="E45" s="100">
        <v>9641000</v>
      </c>
      <c r="F45" s="100">
        <v>319350</v>
      </c>
    </row>
    <row r="46" spans="2:6" ht="25.5" customHeight="1" x14ac:dyDescent="0.25">
      <c r="B46" s="98">
        <v>1761</v>
      </c>
      <c r="C46" s="99" t="s">
        <v>286</v>
      </c>
      <c r="D46" s="112">
        <v>2441000</v>
      </c>
      <c r="E46" s="100">
        <v>19925440</v>
      </c>
      <c r="F46" s="100">
        <v>337048</v>
      </c>
    </row>
    <row r="47" spans="2:6" ht="15.75" customHeight="1" x14ac:dyDescent="0.25">
      <c r="B47" s="98">
        <v>1762</v>
      </c>
      <c r="C47" s="99" t="s">
        <v>287</v>
      </c>
      <c r="D47" s="112">
        <v>619500</v>
      </c>
      <c r="E47" s="100">
        <v>20377135</v>
      </c>
      <c r="F47" s="100">
        <v>1335281</v>
      </c>
    </row>
    <row r="48" spans="2:6" ht="15.75" customHeight="1" x14ac:dyDescent="0.25">
      <c r="B48" s="98">
        <v>1763</v>
      </c>
      <c r="C48" s="99" t="s">
        <v>288</v>
      </c>
      <c r="D48" s="112">
        <v>894000</v>
      </c>
      <c r="E48" s="100">
        <v>15501000</v>
      </c>
      <c r="F48" s="100">
        <v>603228</v>
      </c>
    </row>
    <row r="49" spans="2:6" ht="15.75" customHeight="1" x14ac:dyDescent="0.25">
      <c r="B49" s="98">
        <v>1764</v>
      </c>
      <c r="C49" s="99" t="s">
        <v>289</v>
      </c>
      <c r="D49" s="112">
        <v>711500</v>
      </c>
      <c r="E49" s="100">
        <v>19182000</v>
      </c>
      <c r="F49" s="100">
        <v>1455555</v>
      </c>
    </row>
    <row r="50" spans="2:6" ht="15.75" customHeight="1" x14ac:dyDescent="0.25">
      <c r="B50" s="98">
        <v>1765</v>
      </c>
      <c r="C50" s="99" t="s">
        <v>290</v>
      </c>
      <c r="D50" s="112">
        <v>858500</v>
      </c>
      <c r="E50" s="100">
        <v>19440000</v>
      </c>
      <c r="F50" s="100">
        <v>369900</v>
      </c>
    </row>
    <row r="51" spans="2:6" ht="15.75" customHeight="1" x14ac:dyDescent="0.25">
      <c r="B51" s="98">
        <v>1767</v>
      </c>
      <c r="C51" s="99" t="s">
        <v>291</v>
      </c>
      <c r="D51" s="112">
        <v>2101500</v>
      </c>
      <c r="E51" s="100">
        <v>33000000</v>
      </c>
      <c r="F51" s="100">
        <v>572382</v>
      </c>
    </row>
    <row r="52" spans="2:6" ht="15.75" customHeight="1" x14ac:dyDescent="0.25">
      <c r="B52" s="98">
        <v>1769</v>
      </c>
      <c r="C52" s="99" t="s">
        <v>292</v>
      </c>
      <c r="D52" s="112">
        <v>1374500</v>
      </c>
      <c r="E52" s="100">
        <v>15734059</v>
      </c>
      <c r="F52" s="100">
        <v>831550</v>
      </c>
    </row>
    <row r="53" spans="2:6" ht="15.75" customHeight="1" x14ac:dyDescent="0.25">
      <c r="B53" s="98">
        <v>1770</v>
      </c>
      <c r="C53" s="99" t="s">
        <v>293</v>
      </c>
      <c r="D53" s="112">
        <v>1502500</v>
      </c>
      <c r="E53" s="100">
        <v>13000000</v>
      </c>
      <c r="F53" s="100">
        <v>986341</v>
      </c>
    </row>
    <row r="54" spans="2:6" ht="15.75" customHeight="1" x14ac:dyDescent="0.25">
      <c r="B54" s="98">
        <v>1771</v>
      </c>
      <c r="C54" s="99" t="s">
        <v>294</v>
      </c>
      <c r="D54" s="112">
        <v>5212000</v>
      </c>
      <c r="E54" s="101">
        <v>39995000</v>
      </c>
      <c r="F54" s="101">
        <v>1420000</v>
      </c>
    </row>
    <row r="55" spans="2:6" ht="15.75" customHeight="1" x14ac:dyDescent="0.25">
      <c r="B55" s="98">
        <v>1773</v>
      </c>
      <c r="C55" s="108" t="s">
        <v>295</v>
      </c>
      <c r="D55" s="112">
        <v>1605500</v>
      </c>
      <c r="E55" s="109">
        <v>15330000</v>
      </c>
      <c r="F55" s="109">
        <v>434000</v>
      </c>
    </row>
    <row r="56" spans="2:6" ht="15.75" customHeight="1" x14ac:dyDescent="0.25">
      <c r="B56" s="98">
        <v>1774</v>
      </c>
      <c r="C56" s="99" t="s">
        <v>296</v>
      </c>
      <c r="D56" s="112">
        <v>365000</v>
      </c>
      <c r="E56" s="100">
        <v>21900000</v>
      </c>
      <c r="F56" s="100">
        <v>577000</v>
      </c>
    </row>
    <row r="57" spans="2:6" ht="15.75" customHeight="1" x14ac:dyDescent="0.25">
      <c r="B57" s="98">
        <v>1775</v>
      </c>
      <c r="C57" s="99" t="s">
        <v>297</v>
      </c>
      <c r="D57" s="112">
        <v>454000</v>
      </c>
      <c r="E57" s="110">
        <v>14284644</v>
      </c>
      <c r="F57" s="110">
        <v>495000</v>
      </c>
    </row>
    <row r="58" spans="2:6" ht="15.75" customHeight="1" x14ac:dyDescent="0.25">
      <c r="B58" s="98">
        <v>1776</v>
      </c>
      <c r="C58" s="99" t="s">
        <v>298</v>
      </c>
      <c r="D58" s="112">
        <v>1162500</v>
      </c>
      <c r="E58" s="100">
        <v>34500000</v>
      </c>
      <c r="F58" s="100">
        <v>611455</v>
      </c>
    </row>
    <row r="59" spans="2:6" ht="15.75" customHeight="1" x14ac:dyDescent="0.25">
      <c r="B59" s="98">
        <v>1777</v>
      </c>
      <c r="C59" s="99" t="s">
        <v>299</v>
      </c>
      <c r="D59" s="112">
        <v>663000</v>
      </c>
      <c r="E59" s="100">
        <v>41455000</v>
      </c>
      <c r="F59" s="100">
        <v>1046246</v>
      </c>
    </row>
    <row r="60" spans="2:6" ht="15.75" customHeight="1" x14ac:dyDescent="0.25">
      <c r="B60" s="98">
        <v>1778</v>
      </c>
      <c r="C60" s="99" t="s">
        <v>300</v>
      </c>
      <c r="D60" s="112">
        <v>771500</v>
      </c>
      <c r="E60" s="100">
        <v>22410000</v>
      </c>
      <c r="F60" s="100">
        <v>1024000</v>
      </c>
    </row>
    <row r="61" spans="2:6" ht="15.75" customHeight="1" x14ac:dyDescent="0.25">
      <c r="B61" s="98">
        <v>1779</v>
      </c>
      <c r="C61" s="99" t="s">
        <v>301</v>
      </c>
      <c r="D61" s="112">
        <v>2617500</v>
      </c>
      <c r="E61" s="100">
        <v>23500000</v>
      </c>
      <c r="F61" s="100">
        <v>409219</v>
      </c>
    </row>
    <row r="62" spans="2:6" ht="15.75" customHeight="1" x14ac:dyDescent="0.25">
      <c r="B62" s="98">
        <v>1780</v>
      </c>
      <c r="C62" s="99" t="s">
        <v>302</v>
      </c>
      <c r="D62" s="112">
        <v>689500</v>
      </c>
      <c r="E62" s="100">
        <v>13330000</v>
      </c>
      <c r="F62" s="100">
        <v>309000</v>
      </c>
    </row>
    <row r="63" spans="2:6" ht="15.75" customHeight="1" x14ac:dyDescent="0.25">
      <c r="B63" s="98">
        <v>1782</v>
      </c>
      <c r="C63" s="99" t="s">
        <v>303</v>
      </c>
      <c r="D63" s="112">
        <v>2617000</v>
      </c>
      <c r="E63" s="100">
        <v>18378000</v>
      </c>
      <c r="F63" s="100">
        <v>80700</v>
      </c>
    </row>
    <row r="64" spans="2:6" ht="15.75" customHeight="1" x14ac:dyDescent="0.25">
      <c r="B64" s="98">
        <v>1783</v>
      </c>
      <c r="C64" s="99" t="s">
        <v>304</v>
      </c>
      <c r="D64" s="112">
        <v>2904000</v>
      </c>
      <c r="E64" s="100">
        <v>20650000</v>
      </c>
      <c r="F64" s="100">
        <v>1181063</v>
      </c>
    </row>
    <row r="65" spans="1:59" x14ac:dyDescent="0.25">
      <c r="B65" s="148" t="s">
        <v>106</v>
      </c>
      <c r="C65" s="148"/>
      <c r="D65" s="111">
        <f>SUM(D6:D64)</f>
        <v>98233500</v>
      </c>
      <c r="E65" s="111">
        <f>SUM(E6:E64)</f>
        <v>1291243188</v>
      </c>
      <c r="F65" s="111">
        <f>SUM(F6:F64)</f>
        <v>48590340</v>
      </c>
    </row>
    <row r="68" spans="1:59" x14ac:dyDescent="0.25">
      <c r="A68" s="93">
        <v>2028000</v>
      </c>
      <c r="B68" s="93">
        <v>1733000</v>
      </c>
      <c r="C68" s="93">
        <v>2178500</v>
      </c>
      <c r="D68" s="93">
        <v>563500</v>
      </c>
      <c r="E68" s="93">
        <v>1050000</v>
      </c>
      <c r="F68" s="93">
        <v>463000</v>
      </c>
      <c r="G68" s="93">
        <v>1331500</v>
      </c>
      <c r="H68" s="93">
        <v>4050000</v>
      </c>
      <c r="I68" s="93">
        <v>1009000</v>
      </c>
      <c r="J68" s="93">
        <v>5235500</v>
      </c>
      <c r="K68" s="93">
        <v>1103000</v>
      </c>
      <c r="L68" s="93">
        <v>1979000</v>
      </c>
      <c r="M68" s="93">
        <v>2512000</v>
      </c>
      <c r="N68" s="93">
        <v>1358000</v>
      </c>
      <c r="O68" s="93">
        <v>1439000</v>
      </c>
      <c r="P68" s="93">
        <v>1260000</v>
      </c>
      <c r="Q68" s="93">
        <v>1214000</v>
      </c>
      <c r="R68" s="93">
        <v>1330500</v>
      </c>
      <c r="S68" s="93">
        <v>2637000</v>
      </c>
      <c r="T68" s="93">
        <v>1785500</v>
      </c>
      <c r="U68" s="93">
        <v>1210000</v>
      </c>
      <c r="V68" s="93">
        <v>1361500</v>
      </c>
      <c r="W68" s="93">
        <v>973500</v>
      </c>
      <c r="X68" s="93">
        <v>1114000</v>
      </c>
      <c r="Y68" s="93">
        <v>1332000</v>
      </c>
      <c r="Z68" s="93">
        <v>3648000</v>
      </c>
      <c r="AA68" s="93">
        <v>4390500</v>
      </c>
      <c r="AB68" s="93">
        <v>1398000</v>
      </c>
      <c r="AC68" s="93">
        <v>1034500</v>
      </c>
      <c r="AD68" s="93">
        <v>800500</v>
      </c>
      <c r="AE68" s="93">
        <v>1384000</v>
      </c>
      <c r="AF68" s="93">
        <v>1935000</v>
      </c>
      <c r="AG68" s="93">
        <v>2284500</v>
      </c>
      <c r="AH68" s="93">
        <v>489000</v>
      </c>
      <c r="AI68" s="93">
        <v>2953000</v>
      </c>
      <c r="AJ68" s="93">
        <v>861500</v>
      </c>
      <c r="AK68" s="93">
        <v>1855500</v>
      </c>
      <c r="AL68" s="93">
        <v>3222000</v>
      </c>
      <c r="AM68" s="93">
        <v>63500</v>
      </c>
      <c r="AN68" s="93">
        <v>98500</v>
      </c>
      <c r="AO68" s="93">
        <v>2441000</v>
      </c>
      <c r="AP68" s="93">
        <v>619500</v>
      </c>
      <c r="AQ68" s="93">
        <v>894000</v>
      </c>
      <c r="AR68" s="93">
        <v>711500</v>
      </c>
      <c r="AS68" s="93">
        <v>858500</v>
      </c>
      <c r="AT68" s="93">
        <v>2101500</v>
      </c>
      <c r="AU68" s="93">
        <v>1374500</v>
      </c>
      <c r="AV68" s="93">
        <v>1502500</v>
      </c>
      <c r="AW68" s="93">
        <v>5212000</v>
      </c>
      <c r="AX68" s="93">
        <v>1605500</v>
      </c>
      <c r="AY68" s="93">
        <v>365000</v>
      </c>
      <c r="AZ68" s="93">
        <v>454000</v>
      </c>
      <c r="BA68" s="93">
        <v>1162500</v>
      </c>
      <c r="BB68" s="93">
        <v>663000</v>
      </c>
      <c r="BC68" s="93">
        <v>771500</v>
      </c>
      <c r="BD68" s="93">
        <v>2617500</v>
      </c>
      <c r="BE68" s="93">
        <v>689500</v>
      </c>
      <c r="BF68" s="93">
        <v>2617000</v>
      </c>
      <c r="BG68" s="93">
        <v>2904000</v>
      </c>
    </row>
  </sheetData>
  <mergeCells count="1">
    <mergeCell ref="B65:C6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Na RK</vt:lpstr>
      <vt:lpstr>Rozpočtová úprava</vt:lpstr>
      <vt:lpstr>ZU 2017</vt:lpstr>
      <vt:lpstr>'Rozpočtová úprava'!Oblast_tisku</vt:lpstr>
      <vt:lpstr>'ZU 2017'!Text2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2025-12-09T12:00:35Z</dcterms:modified>
</cp:coreProperties>
</file>